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8280"/>
  </bookViews>
  <sheets>
    <sheet name="合併資產負債表" sheetId="1" r:id="rId1"/>
  </sheets>
  <calcPr calcId="145621"/>
</workbook>
</file>

<file path=xl/calcChain.xml><?xml version="1.0" encoding="utf-8"?>
<calcChain xmlns="http://schemas.openxmlformats.org/spreadsheetml/2006/main">
  <c r="E76" i="1" l="1"/>
  <c r="C76" i="1"/>
  <c r="D13" i="1"/>
  <c r="F13" i="1"/>
  <c r="F69" i="1" l="1"/>
  <c r="E70" i="1"/>
  <c r="E74" i="1" s="1"/>
  <c r="E69" i="1"/>
  <c r="C69" i="1"/>
  <c r="F65" i="1" l="1"/>
  <c r="F70" i="1" s="1"/>
  <c r="F74" i="1" s="1"/>
  <c r="E65" i="1"/>
  <c r="D65" i="1"/>
  <c r="D70" i="1" s="1"/>
  <c r="D74" i="1" s="1"/>
  <c r="C65" i="1"/>
  <c r="C70" i="1" s="1"/>
  <c r="C74" i="1" s="1"/>
  <c r="F53" i="1"/>
  <c r="E53" i="1"/>
  <c r="C53" i="1"/>
  <c r="F45" i="1"/>
  <c r="E45" i="1"/>
  <c r="D45" i="1"/>
  <c r="D55" i="1" s="1"/>
  <c r="C45" i="1"/>
  <c r="C55" i="1" s="1"/>
  <c r="D29" i="1"/>
  <c r="C13" i="1"/>
  <c r="C29" i="1"/>
  <c r="F29" i="1"/>
  <c r="E29" i="1"/>
  <c r="E13" i="1"/>
  <c r="D76" i="1" l="1"/>
  <c r="C31" i="1"/>
  <c r="E31" i="1"/>
  <c r="F31" i="1"/>
  <c r="D31" i="1"/>
  <c r="E55" i="1"/>
  <c r="F55" i="1"/>
  <c r="F76" i="1" s="1"/>
</calcChain>
</file>

<file path=xl/sharedStrings.xml><?xml version="1.0" encoding="utf-8"?>
<sst xmlns="http://schemas.openxmlformats.org/spreadsheetml/2006/main" count="175" uniqueCount="139">
  <si>
    <t>流動資產</t>
    <phoneticPr fontId="1" type="noConversion"/>
  </si>
  <si>
    <t>1100</t>
    <phoneticPr fontId="1" type="noConversion"/>
  </si>
  <si>
    <t>1110</t>
    <phoneticPr fontId="1" type="noConversion"/>
  </si>
  <si>
    <t>1150</t>
    <phoneticPr fontId="1" type="noConversion"/>
  </si>
  <si>
    <t>1170</t>
    <phoneticPr fontId="1" type="noConversion"/>
  </si>
  <si>
    <t>1180</t>
    <phoneticPr fontId="1" type="noConversion"/>
  </si>
  <si>
    <t>1410</t>
    <phoneticPr fontId="1" type="noConversion"/>
  </si>
  <si>
    <t>11XX</t>
    <phoneticPr fontId="1" type="noConversion"/>
  </si>
  <si>
    <t>130X</t>
    <phoneticPr fontId="1" type="noConversion"/>
  </si>
  <si>
    <t>1523</t>
    <phoneticPr fontId="1" type="noConversion"/>
  </si>
  <si>
    <t>1543</t>
    <phoneticPr fontId="1" type="noConversion"/>
  </si>
  <si>
    <t>1600</t>
    <phoneticPr fontId="1" type="noConversion"/>
  </si>
  <si>
    <t>1760</t>
    <phoneticPr fontId="1" type="noConversion"/>
  </si>
  <si>
    <t>1805</t>
    <phoneticPr fontId="1" type="noConversion"/>
  </si>
  <si>
    <t>1821</t>
    <phoneticPr fontId="1" type="noConversion"/>
  </si>
  <si>
    <t>1840</t>
    <phoneticPr fontId="1" type="noConversion"/>
  </si>
  <si>
    <t>1915</t>
    <phoneticPr fontId="1" type="noConversion"/>
  </si>
  <si>
    <t>1920</t>
    <phoneticPr fontId="1" type="noConversion"/>
  </si>
  <si>
    <t>1937</t>
    <phoneticPr fontId="1" type="noConversion"/>
  </si>
  <si>
    <t>1975</t>
    <phoneticPr fontId="1" type="noConversion"/>
  </si>
  <si>
    <t>1985</t>
    <phoneticPr fontId="1" type="noConversion"/>
  </si>
  <si>
    <t>1990</t>
    <phoneticPr fontId="1" type="noConversion"/>
  </si>
  <si>
    <t>15XX</t>
    <phoneticPr fontId="1" type="noConversion"/>
  </si>
  <si>
    <t>1XXX</t>
    <phoneticPr fontId="1" type="noConversion"/>
  </si>
  <si>
    <t xml:space="preserve"> 代        碼</t>
    <phoneticPr fontId="1" type="noConversion"/>
  </si>
  <si>
    <t>2100</t>
    <phoneticPr fontId="1" type="noConversion"/>
  </si>
  <si>
    <t>2120</t>
    <phoneticPr fontId="1" type="noConversion"/>
  </si>
  <si>
    <t>2150</t>
    <phoneticPr fontId="1" type="noConversion"/>
  </si>
  <si>
    <t>2170</t>
    <phoneticPr fontId="1" type="noConversion"/>
  </si>
  <si>
    <t>2180</t>
    <phoneticPr fontId="1" type="noConversion"/>
  </si>
  <si>
    <t>2219</t>
    <phoneticPr fontId="1" type="noConversion"/>
  </si>
  <si>
    <t>2200</t>
    <phoneticPr fontId="1" type="noConversion"/>
  </si>
  <si>
    <t>2230</t>
    <phoneticPr fontId="1" type="noConversion"/>
  </si>
  <si>
    <t>2250</t>
    <phoneticPr fontId="1" type="noConversion"/>
  </si>
  <si>
    <t>2399</t>
    <phoneticPr fontId="1" type="noConversion"/>
  </si>
  <si>
    <t>21XX</t>
    <phoneticPr fontId="1" type="noConversion"/>
  </si>
  <si>
    <t>2540</t>
    <phoneticPr fontId="1" type="noConversion"/>
  </si>
  <si>
    <t>2570</t>
    <phoneticPr fontId="1" type="noConversion"/>
  </si>
  <si>
    <t>2640</t>
    <phoneticPr fontId="1" type="noConversion"/>
  </si>
  <si>
    <t>2645</t>
    <phoneticPr fontId="1" type="noConversion"/>
  </si>
  <si>
    <t>2670</t>
    <phoneticPr fontId="1" type="noConversion"/>
  </si>
  <si>
    <t>25XX</t>
    <phoneticPr fontId="1" type="noConversion"/>
  </si>
  <si>
    <t>2XXX</t>
    <phoneticPr fontId="1" type="noConversion"/>
  </si>
  <si>
    <t>3110</t>
    <phoneticPr fontId="1" type="noConversion"/>
  </si>
  <si>
    <t>3200</t>
    <phoneticPr fontId="1" type="noConversion"/>
  </si>
  <si>
    <t>3310</t>
    <phoneticPr fontId="1" type="noConversion"/>
  </si>
  <si>
    <t>3320</t>
    <phoneticPr fontId="1" type="noConversion"/>
  </si>
  <si>
    <t>3350</t>
    <phoneticPr fontId="1" type="noConversion"/>
  </si>
  <si>
    <t>3300</t>
    <phoneticPr fontId="1" type="noConversion"/>
  </si>
  <si>
    <t>3410</t>
    <phoneticPr fontId="1" type="noConversion"/>
  </si>
  <si>
    <t>3425</t>
    <phoneticPr fontId="1" type="noConversion"/>
  </si>
  <si>
    <t>3400</t>
    <phoneticPr fontId="1" type="noConversion"/>
  </si>
  <si>
    <t>31XX</t>
    <phoneticPr fontId="1" type="noConversion"/>
  </si>
  <si>
    <t>36XX</t>
    <phoneticPr fontId="1" type="noConversion"/>
  </si>
  <si>
    <t>3XXX</t>
    <phoneticPr fontId="1" type="noConversion"/>
  </si>
  <si>
    <t xml:space="preserve"> 金             額</t>
    <phoneticPr fontId="1" type="noConversion"/>
  </si>
  <si>
    <t xml:space="preserve">       其他流動資產</t>
    <phoneticPr fontId="1" type="noConversion"/>
  </si>
  <si>
    <t xml:space="preserve">               流動資產總計</t>
    <phoneticPr fontId="1" type="noConversion"/>
  </si>
  <si>
    <t xml:space="preserve">                          -</t>
    <phoneticPr fontId="1" type="noConversion"/>
  </si>
  <si>
    <t>非流動資產</t>
    <phoneticPr fontId="1" type="noConversion"/>
  </si>
  <si>
    <t xml:space="preserve">               -</t>
    <phoneticPr fontId="1" type="noConversion"/>
  </si>
  <si>
    <t xml:space="preserve">               -</t>
    <phoneticPr fontId="1" type="noConversion"/>
  </si>
  <si>
    <t xml:space="preserve">                 -</t>
    <phoneticPr fontId="1" type="noConversion"/>
  </si>
  <si>
    <t xml:space="preserve">                 -</t>
    <phoneticPr fontId="1" type="noConversion"/>
  </si>
  <si>
    <t xml:space="preserve">        其他無形資產  (附註十五)</t>
    <phoneticPr fontId="1" type="noConversion"/>
  </si>
  <si>
    <t xml:space="preserve">        商譽  (附註十四)</t>
    <phoneticPr fontId="1" type="noConversion"/>
  </si>
  <si>
    <t xml:space="preserve">        投資性不動產淨額  (附註十三)</t>
    <phoneticPr fontId="1" type="noConversion"/>
  </si>
  <si>
    <r>
      <t xml:space="preserve">        不動產</t>
    </r>
    <r>
      <rPr>
        <sz val="12"/>
        <color theme="1"/>
        <rFont val="新細明體"/>
        <family val="1"/>
        <charset val="136"/>
      </rPr>
      <t>、廠房及設備  (附註十二)</t>
    </r>
    <phoneticPr fontId="1" type="noConversion"/>
  </si>
  <si>
    <t xml:space="preserve">        以成本衡量之金融資產 - 非流動  (附註九)</t>
    <phoneticPr fontId="1" type="noConversion"/>
  </si>
  <si>
    <t xml:space="preserve">        備供出售金融資產 - 非流動  (附註八)</t>
    <phoneticPr fontId="1" type="noConversion"/>
  </si>
  <si>
    <t xml:space="preserve">       預付款項  (附註三十)</t>
    <phoneticPr fontId="1" type="noConversion"/>
  </si>
  <si>
    <t xml:space="preserve">       存貨  (附註十一)</t>
    <phoneticPr fontId="1" type="noConversion"/>
  </si>
  <si>
    <t xml:space="preserve">       其他應收款  (附註十 、三十及三一)</t>
    <phoneticPr fontId="1" type="noConversion"/>
  </si>
  <si>
    <t xml:space="preserve">        應收帳款 - 關係人淨額  (附註十及三十 )</t>
    <phoneticPr fontId="1" type="noConversion"/>
  </si>
  <si>
    <t xml:space="preserve">        應收帳款淨額  (附註十)</t>
    <phoneticPr fontId="1" type="noConversion"/>
  </si>
  <si>
    <t xml:space="preserve">        應收票據淨額  (附註十) </t>
    <phoneticPr fontId="1" type="noConversion"/>
  </si>
  <si>
    <t xml:space="preserve">        透過損益案公允價值衡量之金融資產 - 流動  (附註七)</t>
    <phoneticPr fontId="1" type="noConversion"/>
  </si>
  <si>
    <t xml:space="preserve">        現金及約當現金  (附註六)</t>
    <phoneticPr fontId="1" type="noConversion"/>
  </si>
  <si>
    <t xml:space="preserve">        預付設備款</t>
    <phoneticPr fontId="1" type="noConversion"/>
  </si>
  <si>
    <t xml:space="preserve">        遞延所得稅資產  (附註二四)</t>
    <phoneticPr fontId="1" type="noConversion"/>
  </si>
  <si>
    <t xml:space="preserve">        存出保證金  (附註二七)</t>
    <phoneticPr fontId="1" type="noConversion"/>
  </si>
  <si>
    <t xml:space="preserve">        催收款項  (附註十及三二)</t>
    <phoneticPr fontId="1" type="noConversion"/>
  </si>
  <si>
    <t xml:space="preserve">        預付退休金 - 非流動  (附註二一)</t>
    <phoneticPr fontId="1" type="noConversion"/>
  </si>
  <si>
    <t xml:space="preserve">        長期預付租金  (附註十六)</t>
    <phoneticPr fontId="1" type="noConversion"/>
  </si>
  <si>
    <t xml:space="preserve">        其他非流動資產</t>
    <phoneticPr fontId="1" type="noConversion"/>
  </si>
  <si>
    <t xml:space="preserve">                非流動資產總計</t>
    <phoneticPr fontId="1" type="noConversion"/>
  </si>
  <si>
    <t>資        產        總        計</t>
    <phoneticPr fontId="1" type="noConversion"/>
  </si>
  <si>
    <t xml:space="preserve">               -</t>
    <phoneticPr fontId="1" type="noConversion"/>
  </si>
  <si>
    <t xml:space="preserve">               -</t>
    <phoneticPr fontId="1" type="noConversion"/>
  </si>
  <si>
    <t xml:space="preserve">                 -</t>
    <phoneticPr fontId="1" type="noConversion"/>
  </si>
  <si>
    <t>流動負債</t>
    <phoneticPr fontId="1" type="noConversion"/>
  </si>
  <si>
    <t xml:space="preserve">        短期借款  (附註十七)</t>
    <phoneticPr fontId="1" type="noConversion"/>
  </si>
  <si>
    <t xml:space="preserve">        應付票據</t>
    <phoneticPr fontId="1" type="noConversion"/>
  </si>
  <si>
    <t xml:space="preserve">        透過損益案公允價值衡量之金融負債 - 流動  (附註七)</t>
    <phoneticPr fontId="1" type="noConversion"/>
  </si>
  <si>
    <t xml:space="preserve">        應付帳款  (附註十八)</t>
    <phoneticPr fontId="1" type="noConversion"/>
  </si>
  <si>
    <t xml:space="preserve">        應付帳款 - 關係人  (附註十八及三十)</t>
    <phoneticPr fontId="1" type="noConversion"/>
  </si>
  <si>
    <t xml:space="preserve">        應付減資款  (附註二二)</t>
    <phoneticPr fontId="1" type="noConversion"/>
  </si>
  <si>
    <t xml:space="preserve">        其他應付款  (附註十九及三十)</t>
    <phoneticPr fontId="1" type="noConversion"/>
  </si>
  <si>
    <t xml:space="preserve">        當期所得稅負值  (附註二四)</t>
    <phoneticPr fontId="1" type="noConversion"/>
  </si>
  <si>
    <t xml:space="preserve">        負債準備 - 流動  (附註二十)</t>
    <phoneticPr fontId="1" type="noConversion"/>
  </si>
  <si>
    <t xml:space="preserve">        其他流動負債  (附註十九)</t>
    <phoneticPr fontId="1" type="noConversion"/>
  </si>
  <si>
    <t xml:space="preserve">                流動負債總計</t>
    <phoneticPr fontId="1" type="noConversion"/>
  </si>
  <si>
    <t>非流動負債</t>
    <phoneticPr fontId="1" type="noConversion"/>
  </si>
  <si>
    <t xml:space="preserve">        長期借款  (附註十七)</t>
    <phoneticPr fontId="1" type="noConversion"/>
  </si>
  <si>
    <t xml:space="preserve">        遞延所得稅負債  (附註二四)</t>
    <phoneticPr fontId="1" type="noConversion"/>
  </si>
  <si>
    <t xml:space="preserve">        應計退休金負債  (附註二一)</t>
    <phoneticPr fontId="1" type="noConversion"/>
  </si>
  <si>
    <t xml:space="preserve">        存入保險金  (附註二七)</t>
    <phoneticPr fontId="1" type="noConversion"/>
  </si>
  <si>
    <t xml:space="preserve">        其他非流動負債  (附註十九)</t>
    <phoneticPr fontId="1" type="noConversion"/>
  </si>
  <si>
    <t xml:space="preserve">                非流動負債總計</t>
    <phoneticPr fontId="1" type="noConversion"/>
  </si>
  <si>
    <t xml:space="preserve">                負債總計</t>
    <phoneticPr fontId="1" type="noConversion"/>
  </si>
  <si>
    <r>
      <t>歸屬於母公司業主之權益  (附註二二</t>
    </r>
    <r>
      <rPr>
        <sz val="12"/>
        <color theme="1"/>
        <rFont val="新細明體"/>
        <family val="1"/>
        <charset val="136"/>
      </rPr>
      <t>、二四及二六)</t>
    </r>
    <phoneticPr fontId="1" type="noConversion"/>
  </si>
  <si>
    <t xml:space="preserve">        普通股股本</t>
    <phoneticPr fontId="1" type="noConversion"/>
  </si>
  <si>
    <t xml:space="preserve">        待註銷股本</t>
    <phoneticPr fontId="1" type="noConversion"/>
  </si>
  <si>
    <t xml:space="preserve">        資本公積</t>
    <phoneticPr fontId="1" type="noConversion"/>
  </si>
  <si>
    <t xml:space="preserve">                法定盈餘公積</t>
    <phoneticPr fontId="1" type="noConversion"/>
  </si>
  <si>
    <t xml:space="preserve">                特別盈餘公積</t>
    <phoneticPr fontId="1" type="noConversion"/>
  </si>
  <si>
    <t xml:space="preserve">                未分配盈餘</t>
    <phoneticPr fontId="1" type="noConversion"/>
  </si>
  <si>
    <t xml:space="preserve">                        保留盈餘總計</t>
    <phoneticPr fontId="1" type="noConversion"/>
  </si>
  <si>
    <t xml:space="preserve">        其他權益</t>
    <phoneticPr fontId="1" type="noConversion"/>
  </si>
  <si>
    <t xml:space="preserve">        保留盈餘</t>
    <phoneticPr fontId="1" type="noConversion"/>
  </si>
  <si>
    <t xml:space="preserve">                國外營運機構財務報表換算之兌換差額</t>
    <phoneticPr fontId="1" type="noConversion"/>
  </si>
  <si>
    <t xml:space="preserve">                備供出售金融資產未實現損益</t>
    <phoneticPr fontId="1" type="noConversion"/>
  </si>
  <si>
    <t xml:space="preserve">                        其他權益</t>
    <phoneticPr fontId="1" type="noConversion"/>
  </si>
  <si>
    <t>非控制權益</t>
    <phoneticPr fontId="1" type="noConversion"/>
  </si>
  <si>
    <t xml:space="preserve">        權益總計</t>
    <phoneticPr fontId="1" type="noConversion"/>
  </si>
  <si>
    <t>負   債   與   權   益   總   計</t>
    <phoneticPr fontId="1" type="noConversion"/>
  </si>
  <si>
    <t xml:space="preserve">                          -</t>
    <phoneticPr fontId="1" type="noConversion"/>
  </si>
  <si>
    <t xml:space="preserve">                    -</t>
    <phoneticPr fontId="1" type="noConversion"/>
  </si>
  <si>
    <t xml:space="preserve">               -</t>
    <phoneticPr fontId="1" type="noConversion"/>
  </si>
  <si>
    <t>負                     債                     及                     權                     益</t>
    <phoneticPr fontId="1" type="noConversion"/>
  </si>
  <si>
    <t xml:space="preserve">                母公司業主之權益總計</t>
    <phoneticPr fontId="1" type="noConversion"/>
  </si>
  <si>
    <t xml:space="preserve">               -</t>
    <phoneticPr fontId="1" type="noConversion"/>
  </si>
  <si>
    <t xml:space="preserve">             102年6月30日         </t>
    <phoneticPr fontId="1" type="noConversion"/>
  </si>
  <si>
    <t xml:space="preserve">           101年12月31日      </t>
    <phoneticPr fontId="1" type="noConversion"/>
  </si>
  <si>
    <t xml:space="preserve">       %      </t>
    <phoneticPr fontId="1" type="noConversion"/>
  </si>
  <si>
    <t xml:space="preserve">         %       </t>
    <phoneticPr fontId="1" type="noConversion"/>
  </si>
  <si>
    <t xml:space="preserve"> 資                                                                                                產      </t>
    <phoneticPr fontId="1" type="noConversion"/>
  </si>
  <si>
    <t xml:space="preserve"> 代       碼 </t>
    <phoneticPr fontId="1" type="noConversion"/>
  </si>
  <si>
    <t xml:space="preserve">                      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</si>
</sst>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1" formatCode="_-* #,##0_-;\-* #,##0_-;_-* &quot;-&quot;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u/>
      <sz val="12"/>
      <color theme="1"/>
      <name val="新細明體"/>
      <family val="2"/>
      <charset val="136"/>
      <scheme val="minor"/>
    </font>
    <font>
      <u/>
      <sz val="12"/>
      <color theme="1"/>
      <name val="新細明體"/>
      <family val="1"/>
      <charset val="136"/>
      <scheme val="minor"/>
    </font>
    <font>
      <u val="double"/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2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41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>
      <alignment vertical="center"/>
    </xf>
    <xf numFmtId="42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41" fontId="5" fillId="0" borderId="0" xfId="0" applyNumberFormat="1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E60" sqref="E60"/>
    </sheetView>
  </sheetViews>
  <sheetFormatPr defaultRowHeight="16.5" x14ac:dyDescent="0.25"/>
  <cols>
    <col min="1" max="1" width="9.5" style="1" bestFit="1" customWidth="1"/>
    <col min="2" max="2" width="56.375" customWidth="1"/>
    <col min="3" max="3" width="14.375" style="6" customWidth="1"/>
    <col min="4" max="4" width="9" customWidth="1"/>
    <col min="5" max="5" width="14" style="6" customWidth="1"/>
    <col min="6" max="6" width="10.25" customWidth="1"/>
    <col min="10" max="10" width="8.5" customWidth="1"/>
  </cols>
  <sheetData>
    <row r="1" spans="1:10" x14ac:dyDescent="0.25">
      <c r="C1" s="15" t="s">
        <v>132</v>
      </c>
      <c r="D1" s="13"/>
      <c r="E1" s="15" t="s">
        <v>133</v>
      </c>
      <c r="F1" s="13"/>
      <c r="J1" s="8"/>
    </row>
    <row r="2" spans="1:10" x14ac:dyDescent="0.25">
      <c r="A2" s="9" t="s">
        <v>137</v>
      </c>
      <c r="B2" s="10" t="s">
        <v>136</v>
      </c>
      <c r="C2" s="14" t="s">
        <v>55</v>
      </c>
      <c r="D2" s="11" t="s">
        <v>134</v>
      </c>
      <c r="E2" s="11" t="s">
        <v>55</v>
      </c>
      <c r="F2" s="10" t="s">
        <v>135</v>
      </c>
      <c r="J2" s="2"/>
    </row>
    <row r="3" spans="1:10" x14ac:dyDescent="0.25">
      <c r="B3" t="s">
        <v>0</v>
      </c>
      <c r="C3" s="11"/>
      <c r="E3" s="4"/>
    </row>
    <row r="4" spans="1:10" x14ac:dyDescent="0.25">
      <c r="A4" s="1" t="s">
        <v>1</v>
      </c>
      <c r="B4" s="3" t="s">
        <v>77</v>
      </c>
      <c r="C4" s="5">
        <v>8281645</v>
      </c>
      <c r="D4">
        <v>23</v>
      </c>
      <c r="E4" s="5">
        <v>7568702</v>
      </c>
      <c r="F4">
        <v>21</v>
      </c>
    </row>
    <row r="5" spans="1:10" x14ac:dyDescent="0.25">
      <c r="A5" s="1" t="s">
        <v>2</v>
      </c>
      <c r="B5" s="3" t="s">
        <v>76</v>
      </c>
      <c r="C5" s="6">
        <v>105843</v>
      </c>
      <c r="D5" t="s">
        <v>60</v>
      </c>
      <c r="E5" s="6">
        <v>379820</v>
      </c>
      <c r="F5">
        <v>1</v>
      </c>
    </row>
    <row r="6" spans="1:10" x14ac:dyDescent="0.25">
      <c r="A6" s="1" t="s">
        <v>3</v>
      </c>
      <c r="B6" s="3" t="s">
        <v>75</v>
      </c>
      <c r="C6" s="6">
        <v>31222</v>
      </c>
      <c r="D6" t="s">
        <v>61</v>
      </c>
      <c r="E6" s="6">
        <v>8</v>
      </c>
      <c r="F6" t="s">
        <v>62</v>
      </c>
    </row>
    <row r="7" spans="1:10" x14ac:dyDescent="0.25">
      <c r="A7" s="1" t="s">
        <v>4</v>
      </c>
      <c r="B7" s="3" t="s">
        <v>74</v>
      </c>
      <c r="C7" s="6">
        <v>7929551</v>
      </c>
      <c r="D7">
        <v>23</v>
      </c>
      <c r="E7" s="6">
        <v>8638738</v>
      </c>
      <c r="F7">
        <v>24</v>
      </c>
    </row>
    <row r="8" spans="1:10" x14ac:dyDescent="0.25">
      <c r="A8" s="1" t="s">
        <v>5</v>
      </c>
      <c r="B8" s="3" t="s">
        <v>73</v>
      </c>
      <c r="C8" s="6" t="s">
        <v>58</v>
      </c>
      <c r="D8" t="s">
        <v>61</v>
      </c>
      <c r="E8" s="6">
        <v>218</v>
      </c>
      <c r="F8" t="s">
        <v>62</v>
      </c>
    </row>
    <row r="9" spans="1:10" x14ac:dyDescent="0.25">
      <c r="A9" s="1">
        <v>1200</v>
      </c>
      <c r="B9" s="3" t="s">
        <v>72</v>
      </c>
      <c r="C9" s="6">
        <v>1048497</v>
      </c>
      <c r="D9">
        <v>3</v>
      </c>
      <c r="E9" s="6">
        <v>921170</v>
      </c>
      <c r="F9">
        <v>2</v>
      </c>
    </row>
    <row r="10" spans="1:10" x14ac:dyDescent="0.25">
      <c r="A10" s="1" t="s">
        <v>8</v>
      </c>
      <c r="B10" s="3" t="s">
        <v>71</v>
      </c>
      <c r="C10" s="6">
        <v>6252697</v>
      </c>
      <c r="D10">
        <v>18</v>
      </c>
      <c r="E10" s="6">
        <v>6805912</v>
      </c>
      <c r="F10">
        <v>19</v>
      </c>
    </row>
    <row r="11" spans="1:10" x14ac:dyDescent="0.25">
      <c r="A11" s="1" t="s">
        <v>6</v>
      </c>
      <c r="B11" s="3" t="s">
        <v>70</v>
      </c>
      <c r="C11" s="6">
        <v>363078</v>
      </c>
      <c r="D11">
        <v>1</v>
      </c>
      <c r="E11" s="6">
        <v>432000</v>
      </c>
      <c r="F11">
        <v>1</v>
      </c>
    </row>
    <row r="12" spans="1:10" x14ac:dyDescent="0.25">
      <c r="A12" s="1">
        <v>1470</v>
      </c>
      <c r="B12" s="3" t="s">
        <v>56</v>
      </c>
      <c r="C12" s="12">
        <v>35676</v>
      </c>
      <c r="D12" s="10" t="s">
        <v>61</v>
      </c>
      <c r="E12" s="12">
        <v>22581</v>
      </c>
      <c r="F12" s="10" t="s">
        <v>63</v>
      </c>
    </row>
    <row r="13" spans="1:10" x14ac:dyDescent="0.25">
      <c r="A13" s="1" t="s">
        <v>7</v>
      </c>
      <c r="B13" s="3" t="s">
        <v>57</v>
      </c>
      <c r="C13" s="12">
        <f>C4+C5+C6+C7+C9+C10+C11+C12</f>
        <v>24048209</v>
      </c>
      <c r="D13" s="10">
        <f>D4+D7+D9+D10+D11</f>
        <v>68</v>
      </c>
      <c r="E13" s="12">
        <f>E4+E5+E6+E7+E8+E9+E10+E11+E12</f>
        <v>24769149</v>
      </c>
      <c r="F13" s="10">
        <f>F4+F5+F7+F9+F10+F11</f>
        <v>68</v>
      </c>
    </row>
    <row r="14" spans="1:10" x14ac:dyDescent="0.25">
      <c r="C14" s="4"/>
      <c r="E14" s="4"/>
    </row>
    <row r="15" spans="1:10" x14ac:dyDescent="0.25">
      <c r="B15" s="3" t="s">
        <v>59</v>
      </c>
      <c r="C15" s="4"/>
      <c r="E15" s="4"/>
    </row>
    <row r="16" spans="1:10" x14ac:dyDescent="0.25">
      <c r="A16" s="1" t="s">
        <v>9</v>
      </c>
      <c r="B16" s="3" t="s">
        <v>69</v>
      </c>
      <c r="C16" s="6">
        <v>227241</v>
      </c>
      <c r="D16">
        <v>1</v>
      </c>
      <c r="E16" s="6">
        <v>243387</v>
      </c>
      <c r="F16">
        <v>1</v>
      </c>
    </row>
    <row r="17" spans="1:6" x14ac:dyDescent="0.25">
      <c r="A17" s="1" t="s">
        <v>10</v>
      </c>
      <c r="B17" s="3" t="s">
        <v>68</v>
      </c>
      <c r="C17" s="6">
        <v>51419</v>
      </c>
      <c r="D17" t="s">
        <v>87</v>
      </c>
      <c r="E17" s="6">
        <v>57243</v>
      </c>
      <c r="F17" t="s">
        <v>63</v>
      </c>
    </row>
    <row r="18" spans="1:6" x14ac:dyDescent="0.25">
      <c r="A18" s="1" t="s">
        <v>11</v>
      </c>
      <c r="B18" s="3" t="s">
        <v>67</v>
      </c>
      <c r="C18" s="6">
        <v>8125313</v>
      </c>
      <c r="D18">
        <v>23</v>
      </c>
      <c r="E18" s="6">
        <v>8177154</v>
      </c>
      <c r="F18">
        <v>22</v>
      </c>
    </row>
    <row r="19" spans="1:6" x14ac:dyDescent="0.25">
      <c r="A19" s="1" t="s">
        <v>12</v>
      </c>
      <c r="B19" s="3" t="s">
        <v>66</v>
      </c>
      <c r="C19" s="6">
        <v>409612</v>
      </c>
      <c r="D19">
        <v>1</v>
      </c>
      <c r="E19" s="6">
        <v>411006</v>
      </c>
      <c r="F19">
        <v>1</v>
      </c>
    </row>
    <row r="20" spans="1:6" x14ac:dyDescent="0.25">
      <c r="A20" s="1" t="s">
        <v>13</v>
      </c>
      <c r="B20" s="3" t="s">
        <v>65</v>
      </c>
      <c r="C20" s="6">
        <v>855667</v>
      </c>
      <c r="D20">
        <v>3</v>
      </c>
      <c r="E20" s="6">
        <v>841172</v>
      </c>
      <c r="F20">
        <v>2</v>
      </c>
    </row>
    <row r="21" spans="1:6" x14ac:dyDescent="0.25">
      <c r="A21" s="1" t="s">
        <v>14</v>
      </c>
      <c r="B21" s="3" t="s">
        <v>64</v>
      </c>
      <c r="C21" s="6">
        <v>34609</v>
      </c>
      <c r="D21" t="s">
        <v>87</v>
      </c>
      <c r="E21" s="6">
        <v>39752</v>
      </c>
      <c r="F21" t="s">
        <v>63</v>
      </c>
    </row>
    <row r="22" spans="1:6" x14ac:dyDescent="0.25">
      <c r="A22" s="1" t="s">
        <v>15</v>
      </c>
      <c r="B22" s="3" t="s">
        <v>79</v>
      </c>
      <c r="C22" s="6">
        <v>725589</v>
      </c>
      <c r="D22">
        <v>2</v>
      </c>
      <c r="E22" s="6">
        <v>884892</v>
      </c>
      <c r="F22">
        <v>3</v>
      </c>
    </row>
    <row r="23" spans="1:6" x14ac:dyDescent="0.25">
      <c r="A23" s="1" t="s">
        <v>16</v>
      </c>
      <c r="B23" s="3" t="s">
        <v>78</v>
      </c>
      <c r="C23" s="6">
        <v>6611</v>
      </c>
      <c r="D23" t="s">
        <v>87</v>
      </c>
      <c r="E23" s="6">
        <v>173306</v>
      </c>
      <c r="F23">
        <v>1</v>
      </c>
    </row>
    <row r="24" spans="1:6" x14ac:dyDescent="0.25">
      <c r="A24" s="1" t="s">
        <v>17</v>
      </c>
      <c r="B24" s="3" t="s">
        <v>80</v>
      </c>
      <c r="C24" s="6">
        <v>20225</v>
      </c>
      <c r="D24" t="s">
        <v>88</v>
      </c>
      <c r="E24" s="6">
        <v>21058</v>
      </c>
      <c r="F24" t="s">
        <v>63</v>
      </c>
    </row>
    <row r="25" spans="1:6" x14ac:dyDescent="0.25">
      <c r="A25" s="1" t="s">
        <v>18</v>
      </c>
      <c r="B25" s="3" t="s">
        <v>81</v>
      </c>
      <c r="C25" s="6">
        <v>121260</v>
      </c>
      <c r="D25" t="s">
        <v>87</v>
      </c>
      <c r="E25" s="6">
        <v>118074</v>
      </c>
      <c r="F25" t="s">
        <v>63</v>
      </c>
    </row>
    <row r="26" spans="1:6" x14ac:dyDescent="0.25">
      <c r="A26" s="1" t="s">
        <v>19</v>
      </c>
      <c r="B26" s="3" t="s">
        <v>82</v>
      </c>
      <c r="C26" s="6">
        <v>96047</v>
      </c>
      <c r="D26" t="s">
        <v>87</v>
      </c>
      <c r="E26" s="6">
        <v>93218</v>
      </c>
      <c r="F26" t="s">
        <v>63</v>
      </c>
    </row>
    <row r="27" spans="1:6" x14ac:dyDescent="0.25">
      <c r="A27" s="1" t="s">
        <v>20</v>
      </c>
      <c r="B27" s="3" t="s">
        <v>83</v>
      </c>
      <c r="C27" s="6">
        <v>733771</v>
      </c>
      <c r="D27">
        <v>2</v>
      </c>
      <c r="E27" s="6">
        <v>713233</v>
      </c>
      <c r="F27">
        <v>2</v>
      </c>
    </row>
    <row r="28" spans="1:6" x14ac:dyDescent="0.25">
      <c r="A28" s="1" t="s">
        <v>21</v>
      </c>
      <c r="B28" s="3" t="s">
        <v>84</v>
      </c>
      <c r="C28" s="16">
        <v>13310</v>
      </c>
      <c r="D28" s="17" t="s">
        <v>87</v>
      </c>
      <c r="E28" s="12">
        <v>8353</v>
      </c>
      <c r="F28" s="10" t="s">
        <v>89</v>
      </c>
    </row>
    <row r="29" spans="1:6" x14ac:dyDescent="0.25">
      <c r="A29" s="1" t="s">
        <v>22</v>
      </c>
      <c r="B29" s="3" t="s">
        <v>85</v>
      </c>
      <c r="C29" s="12">
        <f>C16+C17+C18+C19+C20+C21+C22+C23+C24+C25+C26+C27+C28</f>
        <v>11420674</v>
      </c>
      <c r="D29" s="10">
        <f>D16+D18+D19+D20+D22+D27</f>
        <v>32</v>
      </c>
      <c r="E29" s="12">
        <f>E28+E27+E26+E25+E24+E23+E22+E21+E20+E19+E18+E17+E16</f>
        <v>11781848</v>
      </c>
      <c r="F29" s="10">
        <f>F16+F18+F19+F20+F22+F23+F27</f>
        <v>32</v>
      </c>
    </row>
    <row r="30" spans="1:6" x14ac:dyDescent="0.25">
      <c r="C30" s="4"/>
      <c r="E30" s="4"/>
    </row>
    <row r="31" spans="1:6" x14ac:dyDescent="0.25">
      <c r="A31" s="1" t="s">
        <v>23</v>
      </c>
      <c r="B31" s="3" t="s">
        <v>86</v>
      </c>
      <c r="C31" s="20">
        <f>C13+C29</f>
        <v>35468883</v>
      </c>
      <c r="D31" s="21">
        <f>D13+D29</f>
        <v>100</v>
      </c>
      <c r="E31" s="20">
        <f>E13+E29</f>
        <v>36550997</v>
      </c>
      <c r="F31" s="21">
        <f>F13+F29</f>
        <v>100</v>
      </c>
    </row>
    <row r="32" spans="1:6" x14ac:dyDescent="0.25">
      <c r="C32" s="4"/>
      <c r="E32" s="4"/>
    </row>
    <row r="33" spans="1:6" x14ac:dyDescent="0.25">
      <c r="A33" s="19" t="s">
        <v>24</v>
      </c>
      <c r="B33" s="18" t="s">
        <v>129</v>
      </c>
      <c r="C33" s="4"/>
      <c r="E33" s="4"/>
    </row>
    <row r="34" spans="1:6" x14ac:dyDescent="0.25">
      <c r="B34" t="s">
        <v>90</v>
      </c>
      <c r="C34" s="4"/>
      <c r="E34" s="4"/>
    </row>
    <row r="35" spans="1:6" x14ac:dyDescent="0.25">
      <c r="A35" s="1" t="s">
        <v>25</v>
      </c>
      <c r="B35" t="s">
        <v>91</v>
      </c>
      <c r="C35" s="5">
        <v>2965500</v>
      </c>
      <c r="D35">
        <v>8</v>
      </c>
      <c r="E35" s="5">
        <v>2178000</v>
      </c>
      <c r="F35">
        <v>6</v>
      </c>
    </row>
    <row r="36" spans="1:6" x14ac:dyDescent="0.25">
      <c r="A36" s="1" t="s">
        <v>26</v>
      </c>
      <c r="B36" t="s">
        <v>93</v>
      </c>
      <c r="C36" s="6" t="s">
        <v>126</v>
      </c>
      <c r="D36" t="s">
        <v>87</v>
      </c>
      <c r="E36" s="6">
        <v>3025</v>
      </c>
      <c r="F36" t="s">
        <v>63</v>
      </c>
    </row>
    <row r="37" spans="1:6" x14ac:dyDescent="0.25">
      <c r="A37" s="1" t="s">
        <v>27</v>
      </c>
      <c r="B37" t="s">
        <v>92</v>
      </c>
      <c r="C37" s="6">
        <v>26039</v>
      </c>
      <c r="D37" t="s">
        <v>87</v>
      </c>
      <c r="E37" s="6" t="s">
        <v>127</v>
      </c>
      <c r="F37" s="4" t="s">
        <v>63</v>
      </c>
    </row>
    <row r="38" spans="1:6" x14ac:dyDescent="0.25">
      <c r="A38" s="1" t="s">
        <v>28</v>
      </c>
      <c r="B38" t="s">
        <v>94</v>
      </c>
      <c r="C38" s="6">
        <v>9149060</v>
      </c>
      <c r="D38">
        <v>26</v>
      </c>
      <c r="E38" s="6">
        <v>10034132</v>
      </c>
      <c r="F38">
        <v>27</v>
      </c>
    </row>
    <row r="39" spans="1:6" x14ac:dyDescent="0.25">
      <c r="A39" s="1" t="s">
        <v>29</v>
      </c>
      <c r="B39" t="s">
        <v>95</v>
      </c>
      <c r="C39" s="6">
        <v>26026</v>
      </c>
      <c r="D39" t="s">
        <v>87</v>
      </c>
      <c r="E39" s="6">
        <v>27503</v>
      </c>
      <c r="F39" t="s">
        <v>63</v>
      </c>
    </row>
    <row r="40" spans="1:6" x14ac:dyDescent="0.25">
      <c r="A40" s="1" t="s">
        <v>30</v>
      </c>
      <c r="B40" t="s">
        <v>96</v>
      </c>
      <c r="C40" s="6">
        <v>4496136</v>
      </c>
      <c r="D40">
        <v>13</v>
      </c>
      <c r="E40" s="6" t="s">
        <v>127</v>
      </c>
      <c r="F40" t="s">
        <v>63</v>
      </c>
    </row>
    <row r="41" spans="1:6" x14ac:dyDescent="0.25">
      <c r="A41" s="1" t="s">
        <v>31</v>
      </c>
      <c r="B41" t="s">
        <v>97</v>
      </c>
      <c r="C41" s="6">
        <v>1836190</v>
      </c>
      <c r="D41">
        <v>5</v>
      </c>
      <c r="E41" s="6">
        <v>1300261</v>
      </c>
      <c r="F41">
        <v>4</v>
      </c>
    </row>
    <row r="42" spans="1:6" x14ac:dyDescent="0.25">
      <c r="A42" s="1" t="s">
        <v>32</v>
      </c>
      <c r="B42" t="s">
        <v>98</v>
      </c>
      <c r="C42" s="6">
        <v>171376</v>
      </c>
      <c r="D42">
        <v>1</v>
      </c>
      <c r="E42" s="6">
        <v>235227</v>
      </c>
      <c r="F42">
        <v>1</v>
      </c>
    </row>
    <row r="43" spans="1:6" x14ac:dyDescent="0.25">
      <c r="A43" s="1" t="s">
        <v>33</v>
      </c>
      <c r="B43" t="s">
        <v>99</v>
      </c>
      <c r="C43" s="6">
        <v>1144208</v>
      </c>
      <c r="D43">
        <v>3</v>
      </c>
      <c r="E43" s="6">
        <v>967414</v>
      </c>
      <c r="F43">
        <v>3</v>
      </c>
    </row>
    <row r="44" spans="1:6" x14ac:dyDescent="0.25">
      <c r="A44" s="1" t="s">
        <v>34</v>
      </c>
      <c r="B44" t="s">
        <v>100</v>
      </c>
      <c r="C44" s="16">
        <v>246441</v>
      </c>
      <c r="D44" s="17">
        <v>1</v>
      </c>
      <c r="E44" s="16">
        <v>196842</v>
      </c>
      <c r="F44" s="17" t="s">
        <v>63</v>
      </c>
    </row>
    <row r="45" spans="1:6" x14ac:dyDescent="0.25">
      <c r="A45" s="1" t="s">
        <v>35</v>
      </c>
      <c r="B45" t="s">
        <v>101</v>
      </c>
      <c r="C45" s="12">
        <f>C35+C37+C38+C39+C40+C41+C42+C43+C44</f>
        <v>20060976</v>
      </c>
      <c r="D45" s="10">
        <f>D35+D38+D40+D41+D42+D43+D44</f>
        <v>57</v>
      </c>
      <c r="E45" s="12">
        <f>E35+E36+E38+E39+E41+E42+E43+E44</f>
        <v>14942404</v>
      </c>
      <c r="F45" s="10">
        <f>F35+F38+F41+F42+F43</f>
        <v>41</v>
      </c>
    </row>
    <row r="46" spans="1:6" x14ac:dyDescent="0.25">
      <c r="C46" s="4"/>
      <c r="E46" s="4"/>
    </row>
    <row r="47" spans="1:6" x14ac:dyDescent="0.25">
      <c r="B47" t="s">
        <v>102</v>
      </c>
      <c r="C47" s="4"/>
      <c r="E47" s="4"/>
    </row>
    <row r="48" spans="1:6" x14ac:dyDescent="0.25">
      <c r="A48" s="1" t="s">
        <v>36</v>
      </c>
      <c r="B48" t="s">
        <v>103</v>
      </c>
      <c r="C48" s="6" t="s">
        <v>126</v>
      </c>
      <c r="D48" t="s">
        <v>128</v>
      </c>
      <c r="E48" s="6">
        <v>2032800</v>
      </c>
      <c r="F48">
        <v>6</v>
      </c>
    </row>
    <row r="49" spans="1:6" x14ac:dyDescent="0.25">
      <c r="A49" s="1" t="s">
        <v>37</v>
      </c>
      <c r="B49" t="s">
        <v>104</v>
      </c>
      <c r="C49" s="6">
        <v>58267</v>
      </c>
      <c r="D49" t="s">
        <v>87</v>
      </c>
      <c r="E49" s="6">
        <v>51629</v>
      </c>
      <c r="F49" t="s">
        <v>63</v>
      </c>
    </row>
    <row r="50" spans="1:6" x14ac:dyDescent="0.25">
      <c r="A50" s="1" t="s">
        <v>38</v>
      </c>
      <c r="B50" t="s">
        <v>105</v>
      </c>
      <c r="C50" s="6">
        <v>3674</v>
      </c>
      <c r="D50" t="s">
        <v>87</v>
      </c>
      <c r="E50" s="6">
        <v>3064</v>
      </c>
      <c r="F50" t="s">
        <v>63</v>
      </c>
    </row>
    <row r="51" spans="1:6" x14ac:dyDescent="0.25">
      <c r="A51" s="1" t="s">
        <v>39</v>
      </c>
      <c r="B51" t="s">
        <v>106</v>
      </c>
      <c r="C51" s="6">
        <v>20414</v>
      </c>
      <c r="D51" t="s">
        <v>87</v>
      </c>
      <c r="E51" s="6">
        <v>20011</v>
      </c>
      <c r="F51" t="s">
        <v>63</v>
      </c>
    </row>
    <row r="52" spans="1:6" x14ac:dyDescent="0.25">
      <c r="A52" s="1" t="s">
        <v>40</v>
      </c>
      <c r="B52" t="s">
        <v>107</v>
      </c>
      <c r="C52" s="12">
        <v>692</v>
      </c>
      <c r="D52" s="10" t="s">
        <v>87</v>
      </c>
      <c r="E52" s="12">
        <v>1173</v>
      </c>
      <c r="F52" s="10" t="s">
        <v>63</v>
      </c>
    </row>
    <row r="53" spans="1:6" x14ac:dyDescent="0.25">
      <c r="A53" s="1" t="s">
        <v>41</v>
      </c>
      <c r="B53" t="s">
        <v>108</v>
      </c>
      <c r="C53" s="12">
        <f>C49+C50+C51+C52</f>
        <v>83047</v>
      </c>
      <c r="D53" s="10" t="s">
        <v>87</v>
      </c>
      <c r="E53" s="12">
        <f>E48+E49+E50+E51+E52</f>
        <v>2108677</v>
      </c>
      <c r="F53" s="10">
        <f>F48</f>
        <v>6</v>
      </c>
    </row>
    <row r="54" spans="1:6" x14ac:dyDescent="0.25">
      <c r="C54" s="4"/>
      <c r="E54" s="4"/>
    </row>
    <row r="55" spans="1:6" x14ac:dyDescent="0.25">
      <c r="A55" s="1" t="s">
        <v>42</v>
      </c>
      <c r="B55" t="s">
        <v>109</v>
      </c>
      <c r="C55" s="16">
        <f>C45+C53</f>
        <v>20144023</v>
      </c>
      <c r="D55" s="17">
        <f>D45</f>
        <v>57</v>
      </c>
      <c r="E55" s="16">
        <f>E45+E53</f>
        <v>17051081</v>
      </c>
      <c r="F55" s="17">
        <f>F45+F53</f>
        <v>47</v>
      </c>
    </row>
    <row r="56" spans="1:6" x14ac:dyDescent="0.25">
      <c r="C56" s="4"/>
      <c r="E56" s="4"/>
    </row>
    <row r="57" spans="1:6" x14ac:dyDescent="0.25">
      <c r="B57" t="s">
        <v>110</v>
      </c>
      <c r="C57" s="4"/>
      <c r="E57" s="4"/>
    </row>
    <row r="58" spans="1:6" x14ac:dyDescent="0.25">
      <c r="A58" s="1" t="s">
        <v>43</v>
      </c>
      <c r="B58" t="s">
        <v>111</v>
      </c>
      <c r="C58" s="12">
        <v>11831937</v>
      </c>
      <c r="D58" s="10">
        <v>33</v>
      </c>
      <c r="E58" s="12">
        <v>11831937</v>
      </c>
      <c r="F58" s="17">
        <v>32</v>
      </c>
    </row>
    <row r="59" spans="1:6" x14ac:dyDescent="0.25">
      <c r="A59" s="1" t="s">
        <v>43</v>
      </c>
      <c r="B59" t="s">
        <v>112</v>
      </c>
      <c r="C59" s="12">
        <v>4496136</v>
      </c>
      <c r="D59" s="10">
        <v>13</v>
      </c>
      <c r="E59" s="12" t="s">
        <v>138</v>
      </c>
      <c r="F59" s="17" t="s">
        <v>62</v>
      </c>
    </row>
    <row r="60" spans="1:6" x14ac:dyDescent="0.25">
      <c r="A60" s="1" t="s">
        <v>44</v>
      </c>
      <c r="B60" t="s">
        <v>113</v>
      </c>
      <c r="C60" s="12">
        <v>6461790</v>
      </c>
      <c r="D60" s="10">
        <v>18</v>
      </c>
      <c r="E60" s="12">
        <v>7011975</v>
      </c>
      <c r="F60" s="10">
        <v>19</v>
      </c>
    </row>
    <row r="61" spans="1:6" x14ac:dyDescent="0.25">
      <c r="B61" t="s">
        <v>119</v>
      </c>
      <c r="C61" s="4"/>
      <c r="E61" s="4"/>
    </row>
    <row r="62" spans="1:6" x14ac:dyDescent="0.25">
      <c r="A62" s="1" t="s">
        <v>45</v>
      </c>
      <c r="B62" t="s">
        <v>114</v>
      </c>
      <c r="C62" s="6">
        <v>293857</v>
      </c>
      <c r="D62">
        <v>1</v>
      </c>
      <c r="E62" s="6">
        <v>257386</v>
      </c>
      <c r="F62">
        <v>1</v>
      </c>
    </row>
    <row r="63" spans="1:6" x14ac:dyDescent="0.25">
      <c r="A63" s="1" t="s">
        <v>46</v>
      </c>
      <c r="B63" t="s">
        <v>115</v>
      </c>
      <c r="C63" s="6">
        <v>539714</v>
      </c>
      <c r="D63">
        <v>1</v>
      </c>
      <c r="E63" s="6">
        <v>242336</v>
      </c>
      <c r="F63" t="s">
        <v>62</v>
      </c>
    </row>
    <row r="64" spans="1:6" x14ac:dyDescent="0.25">
      <c r="A64" s="1" t="s">
        <v>47</v>
      </c>
      <c r="B64" t="s">
        <v>116</v>
      </c>
      <c r="C64" s="12">
        <v>631822</v>
      </c>
      <c r="D64" s="10">
        <v>2</v>
      </c>
      <c r="E64" s="12">
        <v>381786</v>
      </c>
      <c r="F64" s="10">
        <v>1</v>
      </c>
    </row>
    <row r="65" spans="1:10" x14ac:dyDescent="0.25">
      <c r="A65" s="1" t="s">
        <v>48</v>
      </c>
      <c r="B65" t="s">
        <v>117</v>
      </c>
      <c r="C65" s="12">
        <f>C62+C63+C64</f>
        <v>1465393</v>
      </c>
      <c r="D65" s="10">
        <f>D62+D63+D64</f>
        <v>4</v>
      </c>
      <c r="E65" s="12">
        <f>E62+E63+E64</f>
        <v>881508</v>
      </c>
      <c r="F65" s="10">
        <f>F62+F64</f>
        <v>2</v>
      </c>
    </row>
    <row r="66" spans="1:10" x14ac:dyDescent="0.25">
      <c r="B66" t="s">
        <v>118</v>
      </c>
      <c r="C66" s="4"/>
      <c r="E66" s="4"/>
    </row>
    <row r="67" spans="1:10" x14ac:dyDescent="0.25">
      <c r="A67" s="1" t="s">
        <v>49</v>
      </c>
      <c r="B67" t="s">
        <v>120</v>
      </c>
      <c r="C67" s="6">
        <v>282200</v>
      </c>
      <c r="D67">
        <v>1</v>
      </c>
      <c r="E67" s="6">
        <v>638431</v>
      </c>
      <c r="F67">
        <v>2</v>
      </c>
    </row>
    <row r="68" spans="1:10" x14ac:dyDescent="0.25">
      <c r="A68" s="1" t="s">
        <v>50</v>
      </c>
      <c r="B68" t="s">
        <v>121</v>
      </c>
      <c r="C68" s="12">
        <v>78457</v>
      </c>
      <c r="D68" s="10">
        <v>1</v>
      </c>
      <c r="E68" s="12">
        <v>99386</v>
      </c>
      <c r="F68" s="10">
        <v>1</v>
      </c>
    </row>
    <row r="69" spans="1:10" x14ac:dyDescent="0.25">
      <c r="A69" s="1" t="s">
        <v>51</v>
      </c>
      <c r="B69" t="s">
        <v>122</v>
      </c>
      <c r="C69" s="12">
        <f>C67-C68</f>
        <v>203743</v>
      </c>
      <c r="D69" s="10" t="s">
        <v>131</v>
      </c>
      <c r="E69" s="12">
        <f>E67-E68</f>
        <v>539045</v>
      </c>
      <c r="F69" s="10">
        <f>F67-F68</f>
        <v>1</v>
      </c>
      <c r="J69" s="2"/>
    </row>
    <row r="70" spans="1:10" x14ac:dyDescent="0.25">
      <c r="A70" s="1" t="s">
        <v>52</v>
      </c>
      <c r="B70" t="s">
        <v>130</v>
      </c>
      <c r="C70" s="12">
        <f>C58+C60+C65+C68-C59-C67</f>
        <v>15059241</v>
      </c>
      <c r="D70" s="12">
        <f>D58+D60+D65+D68-D59-D67</f>
        <v>42</v>
      </c>
      <c r="E70" s="12">
        <f>E58+E60+E62+E63+E64+E68-E67</f>
        <v>19186375</v>
      </c>
      <c r="F70" s="12">
        <f>F58+F60+F65-F69</f>
        <v>52</v>
      </c>
      <c r="J70" s="7"/>
    </row>
    <row r="71" spans="1:10" x14ac:dyDescent="0.25">
      <c r="E71" s="4"/>
    </row>
    <row r="72" spans="1:10" x14ac:dyDescent="0.25">
      <c r="A72" s="1" t="s">
        <v>53</v>
      </c>
      <c r="B72" t="s">
        <v>123</v>
      </c>
      <c r="C72" s="12">
        <v>265619</v>
      </c>
      <c r="D72" s="10">
        <v>1</v>
      </c>
      <c r="E72" s="12">
        <v>313541</v>
      </c>
      <c r="F72" s="10">
        <v>1</v>
      </c>
    </row>
    <row r="73" spans="1:10" x14ac:dyDescent="0.25">
      <c r="C73" s="11"/>
      <c r="E73" s="4"/>
    </row>
    <row r="74" spans="1:10" x14ac:dyDescent="0.25">
      <c r="A74" s="1" t="s">
        <v>54</v>
      </c>
      <c r="B74" t="s">
        <v>124</v>
      </c>
      <c r="C74" s="12">
        <f>C70+C72</f>
        <v>15324860</v>
      </c>
      <c r="D74" s="12">
        <f>D70+D72</f>
        <v>43</v>
      </c>
      <c r="E74" s="12">
        <f>E70+E72</f>
        <v>19499916</v>
      </c>
      <c r="F74" s="12">
        <f>F70+F72</f>
        <v>53</v>
      </c>
    </row>
    <row r="75" spans="1:10" x14ac:dyDescent="0.25">
      <c r="E75" s="7"/>
    </row>
    <row r="76" spans="1:10" x14ac:dyDescent="0.25">
      <c r="B76" t="s">
        <v>125</v>
      </c>
      <c r="C76" s="20">
        <f>C55+C74</f>
        <v>35468883</v>
      </c>
      <c r="D76" s="22">
        <f>D55+D74</f>
        <v>100</v>
      </c>
      <c r="E76" s="20">
        <f>E55+E74</f>
        <v>36550997</v>
      </c>
      <c r="F76" s="22">
        <f>F55+F74</f>
        <v>100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ufert</dc:creator>
  <cp:lastModifiedBy>ufert</cp:lastModifiedBy>
  <dcterms:created xsi:type="dcterms:W3CDTF">2013-09-27T13:17:38Z</dcterms:created>
  <dcterms:modified xsi:type="dcterms:W3CDTF">2013-10-01T14:10:16Z</dcterms:modified>
</cp:coreProperties>
</file>