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iru\Desktop\"/>
    </mc:Choice>
  </mc:AlternateContent>
  <bookViews>
    <workbookView xWindow="0" yWindow="0" windowWidth="25200" windowHeight="1182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AA26" i="1"/>
  <c r="AA34" i="1" s="1"/>
  <c r="AA36" i="1" s="1"/>
  <c r="Y32" i="1"/>
  <c r="Y26" i="1"/>
  <c r="V32" i="1"/>
  <c r="V26" i="1"/>
  <c r="V34" i="1" s="1"/>
  <c r="V36" i="1" s="1"/>
  <c r="T32" i="1"/>
  <c r="T26" i="1"/>
  <c r="T34" i="1" s="1"/>
  <c r="T36" i="1" s="1"/>
  <c r="AA20" i="1"/>
  <c r="Y20" i="1"/>
  <c r="AA15" i="1"/>
  <c r="AA21" i="1" s="1"/>
  <c r="Y15" i="1"/>
  <c r="V20" i="1"/>
  <c r="T20" i="1"/>
  <c r="V15" i="1"/>
  <c r="V37" i="1" s="1"/>
  <c r="T15" i="1"/>
  <c r="T21" i="1" s="1"/>
  <c r="N26" i="1"/>
  <c r="L26" i="1"/>
  <c r="I26" i="1"/>
  <c r="G26" i="1"/>
  <c r="N14" i="1"/>
  <c r="N37" i="1" s="1"/>
  <c r="L14" i="1"/>
  <c r="L37" i="1" s="1"/>
  <c r="I14" i="1"/>
  <c r="I37" i="1" s="1"/>
  <c r="G14" i="1"/>
  <c r="G37" i="1" s="1"/>
  <c r="AA37" i="1" l="1"/>
  <c r="Y34" i="1"/>
  <c r="Y36" i="1" s="1"/>
  <c r="Y21" i="1"/>
  <c r="T37" i="1"/>
  <c r="V21" i="1"/>
  <c r="Y37" i="1" l="1"/>
</calcChain>
</file>

<file path=xl/sharedStrings.xml><?xml version="1.0" encoding="utf-8"?>
<sst xmlns="http://schemas.openxmlformats.org/spreadsheetml/2006/main" count="74" uniqueCount="67">
  <si>
    <t>合併資產負債表</t>
    <phoneticPr fontId="2" type="noConversion"/>
  </si>
  <si>
    <t>倫飛電腦實業股份有限公司及其子公司</t>
    <phoneticPr fontId="2" type="noConversion"/>
  </si>
  <si>
    <t>民國一○二年六月三十日與一○一年十二月三十一日</t>
    <phoneticPr fontId="2" type="noConversion"/>
  </si>
  <si>
    <t>130x</t>
    <phoneticPr fontId="2" type="noConversion"/>
  </si>
  <si>
    <t>現金及約當現金(附註六(一))</t>
    <phoneticPr fontId="2" type="noConversion"/>
  </si>
  <si>
    <t>其他應收款</t>
    <phoneticPr fontId="2" type="noConversion"/>
  </si>
  <si>
    <t>存貨(附註六(三))</t>
    <phoneticPr fontId="2" type="noConversion"/>
  </si>
  <si>
    <t>預付款項</t>
    <phoneticPr fontId="2" type="noConversion"/>
  </si>
  <si>
    <t>其他流動資產</t>
    <phoneticPr fontId="2" type="noConversion"/>
  </si>
  <si>
    <t>流動資產合計</t>
    <phoneticPr fontId="2" type="noConversion"/>
  </si>
  <si>
    <t>非流動資產：</t>
    <phoneticPr fontId="2" type="noConversion"/>
  </si>
  <si>
    <t>採用權益法之投資</t>
    <phoneticPr fontId="2" type="noConversion"/>
  </si>
  <si>
    <t>備供出售金融資產─非流動</t>
    <phoneticPr fontId="2" type="noConversion"/>
  </si>
  <si>
    <t>不動產、廠房及設備(附註六(五)及八)</t>
    <phoneticPr fontId="2" type="noConversion"/>
  </si>
  <si>
    <t>投資性不動產淨額(附註六(六)及八)</t>
    <phoneticPr fontId="2" type="noConversion"/>
  </si>
  <si>
    <t>存出保證金</t>
    <phoneticPr fontId="2" type="noConversion"/>
  </si>
  <si>
    <t>預付設備款</t>
    <phoneticPr fontId="2" type="noConversion"/>
  </si>
  <si>
    <t>遞延所得稅資產</t>
    <phoneticPr fontId="2" type="noConversion"/>
  </si>
  <si>
    <t>長期預付租金</t>
    <phoneticPr fontId="2" type="noConversion"/>
  </si>
  <si>
    <t>其他非流動資產─其他</t>
    <phoneticPr fontId="2" type="noConversion"/>
  </si>
  <si>
    <t>非流動資產合計</t>
    <phoneticPr fontId="2" type="noConversion"/>
  </si>
  <si>
    <t>102.6.30</t>
    <phoneticPr fontId="2" type="noConversion"/>
  </si>
  <si>
    <t>金額</t>
    <phoneticPr fontId="2" type="noConversion"/>
  </si>
  <si>
    <t>101.12.31</t>
    <phoneticPr fontId="2" type="noConversion"/>
  </si>
  <si>
    <t>負債及權益</t>
    <phoneticPr fontId="2" type="noConversion"/>
  </si>
  <si>
    <t>流動負債：</t>
    <phoneticPr fontId="2" type="noConversion"/>
  </si>
  <si>
    <t>短期借款(附註六(七)、七及八)</t>
    <phoneticPr fontId="2" type="noConversion"/>
  </si>
  <si>
    <t>透過損益按公允價值衡量之金融負債─流動</t>
    <phoneticPr fontId="2" type="noConversion"/>
  </si>
  <si>
    <t>應付票據</t>
    <phoneticPr fontId="2" type="noConversion"/>
  </si>
  <si>
    <t>應付帳款</t>
    <phoneticPr fontId="2" type="noConversion"/>
  </si>
  <si>
    <t>其他應付款</t>
    <phoneticPr fontId="2" type="noConversion"/>
  </si>
  <si>
    <t>負債準備─流動</t>
    <phoneticPr fontId="2" type="noConversion"/>
  </si>
  <si>
    <t>其他流動負債</t>
    <phoneticPr fontId="2" type="noConversion"/>
  </si>
  <si>
    <t>流動負債合計</t>
    <phoneticPr fontId="2" type="noConversion"/>
  </si>
  <si>
    <t>非流動負債：</t>
    <phoneticPr fontId="2" type="noConversion"/>
  </si>
  <si>
    <t>存入保證金</t>
    <phoneticPr fontId="2" type="noConversion"/>
  </si>
  <si>
    <t>遞延所得稅負債</t>
    <phoneticPr fontId="2" type="noConversion"/>
  </si>
  <si>
    <t>其他非流動負債─其他</t>
    <phoneticPr fontId="2" type="noConversion"/>
  </si>
  <si>
    <t>非流動負債合計</t>
    <phoneticPr fontId="2" type="noConversion"/>
  </si>
  <si>
    <t>負債總記</t>
    <phoneticPr fontId="2" type="noConversion"/>
  </si>
  <si>
    <t>歸屬母公司業主之權益(附註六(九)及(十))：</t>
    <phoneticPr fontId="2" type="noConversion"/>
  </si>
  <si>
    <t>股本：</t>
    <phoneticPr fontId="2" type="noConversion"/>
  </si>
  <si>
    <t>36xx</t>
    <phoneticPr fontId="2" type="noConversion"/>
  </si>
  <si>
    <t>普通股股本</t>
    <phoneticPr fontId="2" type="noConversion"/>
  </si>
  <si>
    <t>特別股股本</t>
    <phoneticPr fontId="2" type="noConversion"/>
  </si>
  <si>
    <t>資本公積</t>
    <phoneticPr fontId="2" type="noConversion"/>
  </si>
  <si>
    <t>待彌補虧損</t>
    <phoneticPr fontId="2" type="noConversion"/>
  </si>
  <si>
    <t>其他權益：</t>
    <phoneticPr fontId="2" type="noConversion"/>
  </si>
  <si>
    <t>國外營運機構財務報表換算之兌換差額</t>
    <phoneticPr fontId="2" type="noConversion"/>
  </si>
  <si>
    <t>備供出售金融資產未實現損益</t>
    <phoneticPr fontId="2" type="noConversion"/>
  </si>
  <si>
    <t>庫藏股票</t>
    <phoneticPr fontId="2" type="noConversion"/>
  </si>
  <si>
    <t>股東權益小計</t>
    <phoneticPr fontId="2" type="noConversion"/>
  </si>
  <si>
    <t>非控制權益</t>
    <phoneticPr fontId="2" type="noConversion"/>
  </si>
  <si>
    <t>權益總計</t>
    <phoneticPr fontId="2" type="noConversion"/>
  </si>
  <si>
    <t>負債及權益總計</t>
    <phoneticPr fontId="2" type="noConversion"/>
  </si>
  <si>
    <t>資產總計</t>
    <phoneticPr fontId="2" type="noConversion"/>
  </si>
  <si>
    <t>單位：新台幣千元</t>
    <phoneticPr fontId="2" type="noConversion"/>
  </si>
  <si>
    <t>資產</t>
    <phoneticPr fontId="2" type="noConversion"/>
  </si>
  <si>
    <t>以成本衡量之金融資產─非流動(附註六(四))</t>
    <phoneticPr fontId="2" type="noConversion"/>
  </si>
  <si>
    <t>％</t>
    <phoneticPr fontId="2" type="noConversion"/>
  </si>
  <si>
    <t>$</t>
    <phoneticPr fontId="2" type="noConversion"/>
  </si>
  <si>
    <t>金額</t>
    <phoneticPr fontId="2" type="noConversion"/>
  </si>
  <si>
    <t>流動資產：</t>
    <phoneticPr fontId="2" type="noConversion"/>
  </si>
  <si>
    <t>應收帳款淨額(附註六(二))</t>
    <phoneticPr fontId="2" type="noConversion"/>
  </si>
  <si>
    <t>金額</t>
    <phoneticPr fontId="2" type="noConversion"/>
  </si>
  <si>
    <t>101.12.31</t>
    <phoneticPr fontId="2" type="noConversion"/>
  </si>
  <si>
    <t>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</si>
</sst>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1" formatCode="_-* #,##0_-;\-* #,##0_-;_-* &quot;-&quot;_-;_-@_-"/>
    <numFmt numFmtId="181" formatCode="#,##0_);\(#,##0\)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  <font>
      <b/>
      <sz val="10"/>
      <color theme="1"/>
      <name val="Times New Roman"/>
      <family val="1"/>
    </font>
    <font>
      <b/>
      <sz val="11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2" fontId="10" fillId="0" borderId="0" xfId="0" applyNumberFormat="1" applyFont="1">
      <alignment vertical="center"/>
    </xf>
    <xf numFmtId="41" fontId="10" fillId="0" borderId="0" xfId="0" applyNumberFormat="1" applyFont="1">
      <alignment vertical="center"/>
    </xf>
    <xf numFmtId="41" fontId="10" fillId="0" borderId="1" xfId="0" applyNumberFormat="1" applyFont="1" applyBorder="1">
      <alignment vertical="center"/>
    </xf>
    <xf numFmtId="41" fontId="10" fillId="0" borderId="0" xfId="0" applyNumberFormat="1" applyFont="1" applyBorder="1">
      <alignment vertical="center"/>
    </xf>
    <xf numFmtId="0" fontId="8" fillId="0" borderId="1" xfId="0" applyFont="1" applyBorder="1">
      <alignment vertical="center"/>
    </xf>
    <xf numFmtId="41" fontId="12" fillId="0" borderId="4" xfId="0" applyNumberFormat="1" applyFont="1" applyBorder="1">
      <alignment vertical="center"/>
    </xf>
    <xf numFmtId="42" fontId="8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41" fontId="10" fillId="0" borderId="2" xfId="0" applyNumberFormat="1" applyFont="1" applyBorder="1">
      <alignment vertical="center"/>
    </xf>
    <xf numFmtId="41" fontId="10" fillId="0" borderId="5" xfId="0" applyNumberFormat="1" applyFont="1" applyBorder="1">
      <alignment vertical="center"/>
    </xf>
    <xf numFmtId="0" fontId="7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81" fontId="10" fillId="0" borderId="5" xfId="0" applyNumberFormat="1" applyFont="1" applyBorder="1">
      <alignment vertical="center"/>
    </xf>
    <xf numFmtId="181" fontId="10" fillId="0" borderId="1" xfId="0" applyNumberFormat="1" applyFont="1" applyBorder="1">
      <alignment vertical="center"/>
    </xf>
    <xf numFmtId="181" fontId="10" fillId="0" borderId="0" xfId="0" applyNumberFormat="1" applyFont="1">
      <alignment vertical="center"/>
    </xf>
    <xf numFmtId="0" fontId="7" fillId="0" borderId="0" xfId="0" applyFont="1" applyAlignment="1">
      <alignment horizontal="distributed" vertical="center" wrapText="1" inden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distributed" indent="1"/>
    </xf>
    <xf numFmtId="9" fontId="13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distributed" indent="1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 indent="1"/>
    </xf>
    <xf numFmtId="0" fontId="5" fillId="0" borderId="2" xfId="0" applyFont="1" applyBorder="1" applyAlignment="1">
      <alignment horizontal="distributed" vertical="distributed" indent="1"/>
    </xf>
    <xf numFmtId="41" fontId="12" fillId="0" borderId="6" xfId="0" applyNumberFormat="1" applyFon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workbookViewId="0">
      <selection activeCell="L40" sqref="L40"/>
    </sheetView>
  </sheetViews>
  <sheetFormatPr defaultRowHeight="16.5" x14ac:dyDescent="0.25"/>
  <cols>
    <col min="1" max="1" width="4.5" bestFit="1" customWidth="1"/>
    <col min="2" max="2" width="1.625" customWidth="1"/>
    <col min="3" max="3" width="11.375" style="1" customWidth="1"/>
    <col min="4" max="4" width="22.25" style="1" customWidth="1"/>
    <col min="5" max="5" width="1.625" customWidth="1"/>
    <col min="6" max="6" width="1.375" customWidth="1"/>
    <col min="7" max="7" width="9.375" bestFit="1" customWidth="1"/>
    <col min="8" max="8" width="1.625" customWidth="1"/>
    <col min="9" max="9" width="4.25" customWidth="1"/>
    <col min="10" max="11" width="1.625" customWidth="1"/>
    <col min="12" max="12" width="9.375" bestFit="1" customWidth="1"/>
    <col min="13" max="13" width="1.625" customWidth="1"/>
    <col min="14" max="14" width="4.25" customWidth="1"/>
    <col min="15" max="15" width="1.625" customWidth="1"/>
    <col min="16" max="16" width="4.5" bestFit="1" customWidth="1"/>
    <col min="17" max="17" width="1.625" customWidth="1"/>
    <col min="18" max="18" width="34.625" style="1" customWidth="1"/>
    <col min="19" max="19" width="1.375" customWidth="1"/>
    <col min="20" max="20" width="9.375" bestFit="1" customWidth="1"/>
    <col min="21" max="21" width="1.625" customWidth="1"/>
    <col min="22" max="22" width="4.25" customWidth="1"/>
    <col min="23" max="24" width="1.625" customWidth="1"/>
    <col min="25" max="25" width="9.375" customWidth="1"/>
    <col min="26" max="26" width="1.625" customWidth="1"/>
    <col min="27" max="27" width="4.25" customWidth="1"/>
  </cols>
  <sheetData>
    <row r="1" spans="1:27" x14ac:dyDescent="0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32" t="s">
        <v>56</v>
      </c>
      <c r="Z3" s="32"/>
      <c r="AA3" s="32"/>
    </row>
    <row r="4" spans="1:27" x14ac:dyDescent="0.25">
      <c r="A4" s="2"/>
    </row>
    <row r="5" spans="1:27" s="10" customFormat="1" ht="17.25" customHeight="1" thickBot="1" x14ac:dyDescent="0.3">
      <c r="A5" s="9"/>
      <c r="B5" s="9"/>
      <c r="C5" s="13"/>
      <c r="D5" s="13"/>
      <c r="F5" s="14" t="s">
        <v>21</v>
      </c>
      <c r="G5" s="14"/>
      <c r="H5" s="14"/>
      <c r="I5" s="14"/>
      <c r="K5" s="15" t="s">
        <v>23</v>
      </c>
      <c r="L5" s="15"/>
      <c r="M5" s="15"/>
      <c r="N5" s="15"/>
      <c r="R5" s="13"/>
      <c r="S5" s="14" t="s">
        <v>21</v>
      </c>
      <c r="T5" s="14"/>
      <c r="U5" s="14"/>
      <c r="V5" s="14"/>
      <c r="X5" s="14" t="s">
        <v>65</v>
      </c>
      <c r="Y5" s="14"/>
      <c r="Z5" s="14"/>
      <c r="AA5" s="14"/>
    </row>
    <row r="6" spans="1:27" s="12" customFormat="1" ht="17.25" customHeight="1" thickBot="1" x14ac:dyDescent="0.3">
      <c r="A6" s="11"/>
      <c r="C6" s="37" t="s">
        <v>57</v>
      </c>
      <c r="D6" s="28"/>
      <c r="F6" s="42" t="s">
        <v>22</v>
      </c>
      <c r="G6" s="42"/>
      <c r="H6" s="11"/>
      <c r="I6" s="43" t="s">
        <v>59</v>
      </c>
      <c r="K6" s="42" t="s">
        <v>64</v>
      </c>
      <c r="L6" s="42"/>
      <c r="M6" s="46"/>
      <c r="N6" s="33" t="s">
        <v>59</v>
      </c>
      <c r="R6" s="31" t="s">
        <v>24</v>
      </c>
      <c r="S6" s="44" t="s">
        <v>61</v>
      </c>
      <c r="T6" s="44"/>
      <c r="V6" s="45" t="s">
        <v>59</v>
      </c>
      <c r="X6" s="47" t="s">
        <v>66</v>
      </c>
      <c r="Y6" s="47"/>
      <c r="Z6" s="46"/>
      <c r="AA6" s="45" t="s">
        <v>59</v>
      </c>
    </row>
    <row r="7" spans="1:27" x14ac:dyDescent="0.25">
      <c r="A7" s="16"/>
      <c r="C7" s="38" t="s">
        <v>62</v>
      </c>
      <c r="D7" s="38"/>
      <c r="G7" s="8"/>
      <c r="H7" s="8"/>
      <c r="I7" s="8"/>
      <c r="J7" s="8"/>
      <c r="K7" s="8"/>
      <c r="L7" s="8"/>
      <c r="M7" s="8"/>
      <c r="N7" s="8"/>
      <c r="R7" s="6" t="s">
        <v>25</v>
      </c>
      <c r="T7" s="24"/>
      <c r="U7" s="8"/>
      <c r="V7" s="25"/>
      <c r="W7" s="8"/>
      <c r="X7" s="8"/>
      <c r="Y7" s="25"/>
      <c r="Z7" s="8"/>
      <c r="AA7" s="25"/>
    </row>
    <row r="8" spans="1:27" x14ac:dyDescent="0.25">
      <c r="A8" s="16">
        <v>1100</v>
      </c>
      <c r="C8" s="39" t="s">
        <v>4</v>
      </c>
      <c r="D8" s="39"/>
      <c r="F8" s="16" t="s">
        <v>60</v>
      </c>
      <c r="G8" s="19">
        <v>319195</v>
      </c>
      <c r="H8" s="18"/>
      <c r="I8" s="19">
        <v>18</v>
      </c>
      <c r="J8" s="16"/>
      <c r="K8" s="16"/>
      <c r="L8" s="19">
        <v>408536</v>
      </c>
      <c r="M8" s="18"/>
      <c r="N8" s="19">
        <v>23</v>
      </c>
      <c r="P8" s="16">
        <v>2100</v>
      </c>
      <c r="R8" s="29" t="s">
        <v>26</v>
      </c>
      <c r="S8" s="16" t="s">
        <v>60</v>
      </c>
      <c r="T8" s="19">
        <v>427329</v>
      </c>
      <c r="U8" s="16"/>
      <c r="V8" s="19">
        <v>25</v>
      </c>
      <c r="W8" s="16"/>
      <c r="X8" s="16"/>
      <c r="Y8" s="19">
        <v>423445</v>
      </c>
      <c r="Z8" s="16"/>
      <c r="AA8" s="19">
        <v>24</v>
      </c>
    </row>
    <row r="9" spans="1:27" ht="28.5" x14ac:dyDescent="0.25">
      <c r="A9" s="16">
        <v>1170</v>
      </c>
      <c r="C9" s="39" t="s">
        <v>63</v>
      </c>
      <c r="D9" s="39"/>
      <c r="G9" s="19">
        <v>133693</v>
      </c>
      <c r="H9" s="19"/>
      <c r="I9" s="19">
        <v>7</v>
      </c>
      <c r="J9" s="16"/>
      <c r="K9" s="16"/>
      <c r="L9" s="19">
        <v>123770</v>
      </c>
      <c r="M9" s="19"/>
      <c r="N9" s="19">
        <v>7</v>
      </c>
      <c r="P9" s="16">
        <v>2120</v>
      </c>
      <c r="R9" s="29" t="s">
        <v>27</v>
      </c>
      <c r="T9" s="19">
        <v>0</v>
      </c>
      <c r="U9" s="16"/>
      <c r="V9" s="19">
        <v>0</v>
      </c>
      <c r="W9" s="16"/>
      <c r="X9" s="16"/>
      <c r="Y9" s="19">
        <v>2</v>
      </c>
      <c r="Z9" s="16"/>
      <c r="AA9" s="19">
        <v>0</v>
      </c>
    </row>
    <row r="10" spans="1:27" x14ac:dyDescent="0.25">
      <c r="A10" s="16">
        <v>1200</v>
      </c>
      <c r="C10" s="39" t="s">
        <v>5</v>
      </c>
      <c r="D10" s="39"/>
      <c r="G10" s="19">
        <v>2382</v>
      </c>
      <c r="H10" s="19"/>
      <c r="I10" s="19">
        <v>0</v>
      </c>
      <c r="J10" s="16"/>
      <c r="K10" s="16"/>
      <c r="L10" s="19">
        <v>2110</v>
      </c>
      <c r="M10" s="19"/>
      <c r="N10" s="19">
        <v>0</v>
      </c>
      <c r="P10" s="16">
        <v>2150</v>
      </c>
      <c r="R10" s="29" t="s">
        <v>28</v>
      </c>
      <c r="T10" s="19">
        <v>224</v>
      </c>
      <c r="U10" s="16"/>
      <c r="V10" s="19">
        <v>0</v>
      </c>
      <c r="W10" s="16"/>
      <c r="X10" s="16"/>
      <c r="Y10" s="19">
        <v>230</v>
      </c>
      <c r="Z10" s="16"/>
      <c r="AA10" s="19">
        <v>0</v>
      </c>
    </row>
    <row r="11" spans="1:27" x14ac:dyDescent="0.25">
      <c r="A11" s="17" t="s">
        <v>3</v>
      </c>
      <c r="C11" s="39" t="s">
        <v>6</v>
      </c>
      <c r="D11" s="39"/>
      <c r="G11" s="19">
        <v>327705</v>
      </c>
      <c r="H11" s="19"/>
      <c r="I11" s="19">
        <v>18</v>
      </c>
      <c r="J11" s="16"/>
      <c r="K11" s="16"/>
      <c r="L11" s="19">
        <v>259861</v>
      </c>
      <c r="M11" s="19"/>
      <c r="N11" s="19">
        <v>14</v>
      </c>
      <c r="P11" s="16">
        <v>2170</v>
      </c>
      <c r="R11" s="29" t="s">
        <v>29</v>
      </c>
      <c r="T11" s="19">
        <v>162362</v>
      </c>
      <c r="U11" s="16"/>
      <c r="V11" s="19">
        <v>9</v>
      </c>
      <c r="W11" s="16"/>
      <c r="X11" s="16"/>
      <c r="Y11" s="19">
        <v>122145</v>
      </c>
      <c r="Z11" s="16"/>
      <c r="AA11" s="19">
        <v>7</v>
      </c>
    </row>
    <row r="12" spans="1:27" x14ac:dyDescent="0.25">
      <c r="A12" s="16">
        <v>1410</v>
      </c>
      <c r="C12" s="39" t="s">
        <v>7</v>
      </c>
      <c r="D12" s="39"/>
      <c r="G12" s="19">
        <v>12291</v>
      </c>
      <c r="H12" s="19"/>
      <c r="I12" s="19">
        <v>1</v>
      </c>
      <c r="J12" s="16"/>
      <c r="K12" s="16"/>
      <c r="L12" s="19">
        <v>9734</v>
      </c>
      <c r="M12" s="19"/>
      <c r="N12" s="19">
        <v>1</v>
      </c>
      <c r="P12" s="16">
        <v>2200</v>
      </c>
      <c r="R12" s="29" t="s">
        <v>30</v>
      </c>
      <c r="T12" s="19">
        <v>60122</v>
      </c>
      <c r="U12" s="16"/>
      <c r="V12" s="19">
        <v>3</v>
      </c>
      <c r="W12" s="16"/>
      <c r="X12" s="16"/>
      <c r="Y12" s="19">
        <v>78602</v>
      </c>
      <c r="Z12" s="16"/>
      <c r="AA12" s="19">
        <v>4</v>
      </c>
    </row>
    <row r="13" spans="1:27" ht="17.25" thickBot="1" x14ac:dyDescent="0.3">
      <c r="A13" s="16">
        <v>1470</v>
      </c>
      <c r="C13" s="39" t="s">
        <v>8</v>
      </c>
      <c r="D13" s="39"/>
      <c r="G13" s="20">
        <v>5927</v>
      </c>
      <c r="H13" s="19"/>
      <c r="I13" s="20">
        <v>0</v>
      </c>
      <c r="J13" s="16"/>
      <c r="K13" s="16"/>
      <c r="L13" s="20">
        <v>7684</v>
      </c>
      <c r="M13" s="19"/>
      <c r="N13" s="20">
        <v>0</v>
      </c>
      <c r="P13" s="16">
        <v>2250</v>
      </c>
      <c r="R13" s="29" t="s">
        <v>31</v>
      </c>
      <c r="T13" s="19">
        <v>2875</v>
      </c>
      <c r="U13" s="16"/>
      <c r="V13" s="19">
        <v>0</v>
      </c>
      <c r="W13" s="16"/>
      <c r="X13" s="16"/>
      <c r="Y13" s="19">
        <v>1905</v>
      </c>
      <c r="Z13" s="16"/>
      <c r="AA13" s="19">
        <v>0</v>
      </c>
    </row>
    <row r="14" spans="1:27" ht="17.25" thickBot="1" x14ac:dyDescent="0.3">
      <c r="A14" s="16"/>
      <c r="C14" s="40" t="s">
        <v>9</v>
      </c>
      <c r="D14" s="40"/>
      <c r="G14" s="20">
        <f>SUM(G8:G13)</f>
        <v>801193</v>
      </c>
      <c r="H14" s="19"/>
      <c r="I14" s="20">
        <f>SUM(I8:I13)</f>
        <v>44</v>
      </c>
      <c r="J14" s="16"/>
      <c r="K14" s="16"/>
      <c r="L14" s="20">
        <f>SUM(L8:L13)</f>
        <v>811695</v>
      </c>
      <c r="M14" s="19"/>
      <c r="N14" s="20">
        <f>SUM(N8:N13)</f>
        <v>45</v>
      </c>
      <c r="P14" s="16">
        <v>2300</v>
      </c>
      <c r="R14" s="29" t="s">
        <v>32</v>
      </c>
      <c r="T14" s="20">
        <v>76756</v>
      </c>
      <c r="U14" s="16"/>
      <c r="V14" s="20">
        <v>5</v>
      </c>
      <c r="W14" s="16"/>
      <c r="X14" s="16"/>
      <c r="Y14" s="20">
        <v>64621</v>
      </c>
      <c r="Z14" s="16"/>
      <c r="AA14" s="20">
        <v>4</v>
      </c>
    </row>
    <row r="15" spans="1:27" ht="17.25" thickBot="1" x14ac:dyDescent="0.3">
      <c r="A15" s="16"/>
      <c r="C15" s="41" t="s">
        <v>10</v>
      </c>
      <c r="D15" s="41"/>
      <c r="G15" s="16"/>
      <c r="H15" s="16"/>
      <c r="I15" s="16"/>
      <c r="J15" s="16"/>
      <c r="K15" s="16"/>
      <c r="L15" s="16"/>
      <c r="M15" s="16"/>
      <c r="N15" s="16"/>
      <c r="P15" s="16"/>
      <c r="R15" s="30" t="s">
        <v>33</v>
      </c>
      <c r="T15" s="20">
        <f>SUM(T8:T14)</f>
        <v>729668</v>
      </c>
      <c r="U15" s="16"/>
      <c r="V15" s="20">
        <f>SUM(V8:V14)</f>
        <v>42</v>
      </c>
      <c r="W15" s="16"/>
      <c r="X15" s="16"/>
      <c r="Y15" s="20">
        <f>SUM(Y8:Y14)</f>
        <v>690950</v>
      </c>
      <c r="Z15" s="16"/>
      <c r="AA15" s="20">
        <f>SUM(AA8:AA14)</f>
        <v>39</v>
      </c>
    </row>
    <row r="16" spans="1:27" x14ac:dyDescent="0.25">
      <c r="A16" s="16">
        <v>1550</v>
      </c>
      <c r="C16" s="39" t="s">
        <v>11</v>
      </c>
      <c r="D16" s="39"/>
      <c r="G16" s="19">
        <v>31281</v>
      </c>
      <c r="H16" s="16"/>
      <c r="I16" s="19">
        <v>2</v>
      </c>
      <c r="J16" s="16"/>
      <c r="K16" s="16"/>
      <c r="L16" s="19">
        <v>39452</v>
      </c>
      <c r="M16" s="16"/>
      <c r="N16" s="19">
        <v>2</v>
      </c>
      <c r="P16" s="16"/>
      <c r="R16" s="6" t="s">
        <v>34</v>
      </c>
      <c r="T16" s="19"/>
      <c r="U16" s="16"/>
      <c r="V16" s="19"/>
      <c r="W16" s="16"/>
      <c r="X16" s="16"/>
      <c r="Y16" s="19"/>
      <c r="Z16" s="16"/>
      <c r="AA16" s="19"/>
    </row>
    <row r="17" spans="1:27" x14ac:dyDescent="0.25">
      <c r="A17" s="16">
        <v>1523</v>
      </c>
      <c r="C17" s="39" t="s">
        <v>12</v>
      </c>
      <c r="D17" s="39"/>
      <c r="G17" s="19">
        <v>2008</v>
      </c>
      <c r="H17" s="16"/>
      <c r="I17" s="19">
        <v>0</v>
      </c>
      <c r="J17" s="16"/>
      <c r="K17" s="16"/>
      <c r="L17" s="19">
        <v>2083</v>
      </c>
      <c r="M17" s="16"/>
      <c r="N17" s="19">
        <v>0</v>
      </c>
      <c r="P17" s="16">
        <v>2645</v>
      </c>
      <c r="R17" s="29" t="s">
        <v>35</v>
      </c>
      <c r="T17" s="19">
        <v>3164</v>
      </c>
      <c r="U17" s="16"/>
      <c r="V17" s="19">
        <v>0</v>
      </c>
      <c r="W17" s="16"/>
      <c r="X17" s="16"/>
      <c r="Y17" s="19">
        <v>3035</v>
      </c>
      <c r="Z17" s="16"/>
      <c r="AA17" s="19">
        <v>0</v>
      </c>
    </row>
    <row r="18" spans="1:27" ht="28.5" customHeight="1" x14ac:dyDescent="0.25">
      <c r="A18" s="16">
        <v>1543</v>
      </c>
      <c r="C18" s="39" t="s">
        <v>58</v>
      </c>
      <c r="D18" s="39"/>
      <c r="G18" s="19">
        <v>46715</v>
      </c>
      <c r="H18" s="16"/>
      <c r="I18" s="19">
        <v>3</v>
      </c>
      <c r="J18" s="16"/>
      <c r="K18" s="16"/>
      <c r="L18" s="19">
        <v>82715</v>
      </c>
      <c r="M18" s="16"/>
      <c r="N18" s="19">
        <v>5</v>
      </c>
      <c r="P18" s="16">
        <v>2570</v>
      </c>
      <c r="R18" s="29" t="s">
        <v>36</v>
      </c>
      <c r="T18" s="19">
        <v>0</v>
      </c>
      <c r="U18" s="16"/>
      <c r="V18" s="19">
        <v>0</v>
      </c>
      <c r="W18" s="16"/>
      <c r="X18" s="16"/>
      <c r="Y18" s="19">
        <v>0</v>
      </c>
      <c r="Z18" s="16"/>
      <c r="AA18" s="19">
        <v>0</v>
      </c>
    </row>
    <row r="19" spans="1:27" x14ac:dyDescent="0.25">
      <c r="A19" s="16">
        <v>1600</v>
      </c>
      <c r="C19" s="39" t="s">
        <v>13</v>
      </c>
      <c r="D19" s="39"/>
      <c r="G19" s="19">
        <v>552104</v>
      </c>
      <c r="H19" s="16"/>
      <c r="I19" s="19">
        <v>32</v>
      </c>
      <c r="J19" s="16"/>
      <c r="K19" s="16"/>
      <c r="L19" s="19">
        <v>558579</v>
      </c>
      <c r="M19" s="16"/>
      <c r="N19" s="19">
        <v>30</v>
      </c>
      <c r="P19" s="16">
        <v>2670</v>
      </c>
      <c r="R19" s="29" t="s">
        <v>37</v>
      </c>
      <c r="T19" s="19">
        <v>2590</v>
      </c>
      <c r="U19" s="16"/>
      <c r="V19" s="19">
        <v>0</v>
      </c>
      <c r="W19" s="16"/>
      <c r="X19" s="16"/>
      <c r="Y19" s="19">
        <v>2508</v>
      </c>
      <c r="Z19" s="16"/>
      <c r="AA19" s="19">
        <v>0</v>
      </c>
    </row>
    <row r="20" spans="1:27" x14ac:dyDescent="0.25">
      <c r="A20" s="16">
        <v>1760</v>
      </c>
      <c r="C20" s="39" t="s">
        <v>14</v>
      </c>
      <c r="D20" s="39"/>
      <c r="G20" s="19">
        <v>154692</v>
      </c>
      <c r="H20" s="16"/>
      <c r="I20" s="19">
        <v>9</v>
      </c>
      <c r="J20" s="16"/>
      <c r="K20" s="16"/>
      <c r="L20" s="19">
        <v>155394</v>
      </c>
      <c r="M20" s="16"/>
      <c r="N20" s="19">
        <v>9</v>
      </c>
      <c r="P20" s="16"/>
      <c r="R20" s="30" t="s">
        <v>38</v>
      </c>
      <c r="T20" s="19">
        <f>SUM(T17:T19)</f>
        <v>5754</v>
      </c>
      <c r="U20" s="16"/>
      <c r="V20" s="19">
        <f>SUM(V17:V19)</f>
        <v>0</v>
      </c>
      <c r="W20" s="16"/>
      <c r="X20" s="16"/>
      <c r="Y20" s="19">
        <f>SUM(Y17:Y19)</f>
        <v>5543</v>
      </c>
      <c r="Z20" s="16"/>
      <c r="AA20" s="19">
        <f>SUM(AA17:AA19)</f>
        <v>0</v>
      </c>
    </row>
    <row r="21" spans="1:27" x14ac:dyDescent="0.25">
      <c r="A21" s="16">
        <v>1920</v>
      </c>
      <c r="C21" s="39" t="s">
        <v>15</v>
      </c>
      <c r="D21" s="39"/>
      <c r="G21" s="19">
        <v>13322</v>
      </c>
      <c r="H21" s="16"/>
      <c r="I21" s="19">
        <v>1</v>
      </c>
      <c r="J21" s="16"/>
      <c r="K21" s="16"/>
      <c r="L21" s="19">
        <v>13091</v>
      </c>
      <c r="M21" s="16"/>
      <c r="N21" s="19">
        <v>1</v>
      </c>
      <c r="P21" s="16"/>
      <c r="R21" s="30" t="s">
        <v>39</v>
      </c>
      <c r="T21" s="19">
        <f>SUM(T15+T20)</f>
        <v>735422</v>
      </c>
      <c r="U21" s="16"/>
      <c r="V21" s="19">
        <f>SUM(V15+V20)</f>
        <v>42</v>
      </c>
      <c r="W21" s="16"/>
      <c r="X21" s="16"/>
      <c r="Y21" s="19">
        <f>SUM(Y15+Y20)</f>
        <v>696493</v>
      </c>
      <c r="Z21" s="16"/>
      <c r="AA21" s="19">
        <f>SUM(AA15+AA20)</f>
        <v>39</v>
      </c>
    </row>
    <row r="22" spans="1:27" ht="28.5" x14ac:dyDescent="0.25">
      <c r="A22" s="16">
        <v>1915</v>
      </c>
      <c r="C22" s="39" t="s">
        <v>16</v>
      </c>
      <c r="D22" s="39"/>
      <c r="G22" s="19">
        <v>352</v>
      </c>
      <c r="H22" s="16"/>
      <c r="I22" s="19">
        <v>0</v>
      </c>
      <c r="J22" s="16"/>
      <c r="K22" s="16"/>
      <c r="L22" s="19">
        <v>231</v>
      </c>
      <c r="M22" s="16"/>
      <c r="N22" s="19">
        <v>0</v>
      </c>
      <c r="P22" s="16"/>
      <c r="R22" s="6" t="s">
        <v>40</v>
      </c>
      <c r="T22" s="19"/>
      <c r="U22" s="16"/>
      <c r="V22" s="19"/>
      <c r="W22" s="16"/>
      <c r="X22" s="16"/>
      <c r="Y22" s="19"/>
      <c r="Z22" s="16"/>
      <c r="AA22" s="19"/>
    </row>
    <row r="23" spans="1:27" x14ac:dyDescent="0.25">
      <c r="A23" s="16">
        <v>1840</v>
      </c>
      <c r="C23" s="39" t="s">
        <v>17</v>
      </c>
      <c r="D23" s="39"/>
      <c r="G23" s="19">
        <v>106496</v>
      </c>
      <c r="H23" s="16"/>
      <c r="I23" s="19">
        <v>6</v>
      </c>
      <c r="J23" s="16"/>
      <c r="K23" s="16"/>
      <c r="L23" s="19">
        <v>105909</v>
      </c>
      <c r="M23" s="16"/>
      <c r="N23" s="19">
        <v>6</v>
      </c>
      <c r="P23" s="16"/>
      <c r="R23" s="29" t="s">
        <v>41</v>
      </c>
      <c r="T23" s="19"/>
      <c r="U23" s="16"/>
      <c r="V23" s="19"/>
      <c r="W23" s="16"/>
      <c r="X23" s="16"/>
      <c r="Y23" s="19"/>
      <c r="Z23" s="16"/>
      <c r="AA23" s="19"/>
    </row>
    <row r="24" spans="1:27" x14ac:dyDescent="0.25">
      <c r="A24" s="16">
        <v>1985</v>
      </c>
      <c r="C24" s="39" t="s">
        <v>18</v>
      </c>
      <c r="D24" s="39"/>
      <c r="G24" s="19">
        <v>13364</v>
      </c>
      <c r="H24" s="16"/>
      <c r="I24" s="19">
        <v>1</v>
      </c>
      <c r="J24" s="16"/>
      <c r="K24" s="16"/>
      <c r="L24" s="19">
        <v>13112</v>
      </c>
      <c r="M24" s="16"/>
      <c r="N24" s="19">
        <v>1</v>
      </c>
      <c r="P24" s="16">
        <v>3110</v>
      </c>
      <c r="R24" s="30" t="s">
        <v>43</v>
      </c>
      <c r="T24" s="19">
        <v>1901445</v>
      </c>
      <c r="U24" s="16"/>
      <c r="V24" s="19">
        <v>109</v>
      </c>
      <c r="W24" s="16"/>
      <c r="X24" s="16"/>
      <c r="Y24" s="19">
        <v>1901445</v>
      </c>
      <c r="Z24" s="16"/>
      <c r="AA24" s="19">
        <v>106</v>
      </c>
    </row>
    <row r="25" spans="1:27" ht="17.25" thickBot="1" x14ac:dyDescent="0.3">
      <c r="A25" s="16">
        <v>1995</v>
      </c>
      <c r="C25" s="39" t="s">
        <v>19</v>
      </c>
      <c r="D25" s="39"/>
      <c r="G25" s="20">
        <v>28837</v>
      </c>
      <c r="H25" s="16"/>
      <c r="I25" s="20">
        <v>2</v>
      </c>
      <c r="J25" s="16"/>
      <c r="K25" s="16"/>
      <c r="L25" s="20">
        <v>18965</v>
      </c>
      <c r="M25" s="16"/>
      <c r="N25" s="20">
        <v>1</v>
      </c>
      <c r="P25" s="16">
        <v>3120</v>
      </c>
      <c r="R25" s="30" t="s">
        <v>44</v>
      </c>
      <c r="T25" s="26">
        <v>170</v>
      </c>
      <c r="U25" s="16"/>
      <c r="V25" s="26">
        <v>0</v>
      </c>
      <c r="W25" s="16"/>
      <c r="X25" s="16"/>
      <c r="Y25" s="26">
        <v>170</v>
      </c>
      <c r="Z25" s="16"/>
      <c r="AA25" s="26">
        <v>0</v>
      </c>
    </row>
    <row r="26" spans="1:27" ht="17.25" thickBot="1" x14ac:dyDescent="0.3">
      <c r="C26" s="40" t="s">
        <v>20</v>
      </c>
      <c r="D26" s="40"/>
      <c r="G26" s="21">
        <f>SUM(G16:G25)</f>
        <v>949171</v>
      </c>
      <c r="H26" s="16"/>
      <c r="I26" s="19">
        <f>SUM(I16:I25)</f>
        <v>56</v>
      </c>
      <c r="J26" s="16"/>
      <c r="K26" s="16"/>
      <c r="L26" s="19">
        <f>SUM(L16:L25)</f>
        <v>989531</v>
      </c>
      <c r="M26" s="16"/>
      <c r="N26" s="19">
        <f>SUM(N16:N25)</f>
        <v>55</v>
      </c>
      <c r="P26" s="16"/>
      <c r="R26" s="6"/>
      <c r="T26" s="20">
        <f>SUM(T24:T25)</f>
        <v>1901615</v>
      </c>
      <c r="U26" s="16"/>
      <c r="V26" s="20">
        <f>SUM(V24:V25)</f>
        <v>109</v>
      </c>
      <c r="W26" s="16"/>
      <c r="X26" s="16"/>
      <c r="Y26" s="20">
        <f>SUM(Y24:Y25)</f>
        <v>1901615</v>
      </c>
      <c r="Z26" s="16"/>
      <c r="AA26" s="20">
        <f>SUM(AA24:AA25)</f>
        <v>106</v>
      </c>
    </row>
    <row r="27" spans="1:27" ht="17.25" thickBot="1" x14ac:dyDescent="0.3">
      <c r="E27" s="2"/>
      <c r="F27" s="2"/>
      <c r="G27" s="8"/>
      <c r="H27" s="8"/>
      <c r="I27" s="8"/>
      <c r="J27" s="8"/>
      <c r="K27" s="8"/>
      <c r="L27" s="8"/>
      <c r="M27" s="8"/>
      <c r="N27" s="8"/>
      <c r="P27" s="16">
        <v>3200</v>
      </c>
      <c r="R27" s="29" t="s">
        <v>45</v>
      </c>
      <c r="T27" s="20">
        <v>3397</v>
      </c>
      <c r="U27" s="16"/>
      <c r="V27" s="20">
        <v>0</v>
      </c>
      <c r="W27" s="16"/>
      <c r="X27" s="16"/>
      <c r="Y27" s="20">
        <v>3397</v>
      </c>
      <c r="Z27" s="16"/>
      <c r="AA27" s="20">
        <v>0</v>
      </c>
    </row>
    <row r="28" spans="1:27" ht="17.25" thickBot="1" x14ac:dyDescent="0.3">
      <c r="E28" s="2"/>
      <c r="F28" s="2"/>
      <c r="G28" s="8"/>
      <c r="H28" s="8"/>
      <c r="I28" s="8"/>
      <c r="J28" s="8"/>
      <c r="K28" s="8"/>
      <c r="L28" s="8"/>
      <c r="M28" s="8"/>
      <c r="N28" s="8"/>
      <c r="P28" s="16">
        <v>3350</v>
      </c>
      <c r="R28" s="29" t="s">
        <v>46</v>
      </c>
      <c r="T28" s="35">
        <v>-491398</v>
      </c>
      <c r="U28" s="16"/>
      <c r="V28" s="35">
        <v>-28</v>
      </c>
      <c r="W28" s="16"/>
      <c r="X28" s="16"/>
      <c r="Y28" s="35">
        <v>-390583</v>
      </c>
      <c r="Z28" s="16"/>
      <c r="AA28" s="35">
        <v>-22</v>
      </c>
    </row>
    <row r="29" spans="1:27" x14ac:dyDescent="0.25">
      <c r="G29" s="8"/>
      <c r="H29" s="8"/>
      <c r="I29" s="8"/>
      <c r="J29" s="8"/>
      <c r="K29" s="8"/>
      <c r="L29" s="8"/>
      <c r="M29" s="8"/>
      <c r="N29" s="8"/>
      <c r="P29" s="16"/>
      <c r="R29" s="29" t="s">
        <v>47</v>
      </c>
      <c r="T29" s="19"/>
      <c r="U29" s="16"/>
      <c r="V29" s="19"/>
      <c r="W29" s="16"/>
      <c r="X29" s="16"/>
      <c r="Y29" s="19"/>
      <c r="Z29" s="16"/>
      <c r="AA29" s="19"/>
    </row>
    <row r="30" spans="1:27" x14ac:dyDescent="0.25">
      <c r="G30" s="8"/>
      <c r="H30" s="8"/>
      <c r="I30" s="8"/>
      <c r="J30" s="8"/>
      <c r="K30" s="8"/>
      <c r="L30" s="8"/>
      <c r="M30" s="8"/>
      <c r="N30" s="8"/>
      <c r="P30" s="16">
        <v>3410</v>
      </c>
      <c r="R30" s="30" t="s">
        <v>48</v>
      </c>
      <c r="T30" s="19">
        <v>10188</v>
      </c>
      <c r="U30" s="16"/>
      <c r="V30" s="19">
        <v>0</v>
      </c>
      <c r="W30" s="16"/>
      <c r="X30" s="16"/>
      <c r="Y30" s="36">
        <v>-911</v>
      </c>
      <c r="Z30" s="16"/>
      <c r="AA30" s="19">
        <v>0</v>
      </c>
    </row>
    <row r="31" spans="1:27" ht="17.25" thickBot="1" x14ac:dyDescent="0.3">
      <c r="G31" s="8"/>
      <c r="H31" s="8"/>
      <c r="I31" s="8"/>
      <c r="J31" s="8"/>
      <c r="K31" s="8"/>
      <c r="L31" s="8"/>
      <c r="M31" s="8"/>
      <c r="N31" s="8"/>
      <c r="P31" s="16">
        <v>3425</v>
      </c>
      <c r="R31" s="30" t="s">
        <v>49</v>
      </c>
      <c r="T31" s="20">
        <v>45</v>
      </c>
      <c r="U31" s="16"/>
      <c r="V31" s="20">
        <v>0</v>
      </c>
      <c r="W31" s="16"/>
      <c r="X31" s="16"/>
      <c r="Y31" s="20">
        <v>120</v>
      </c>
      <c r="Z31" s="16"/>
      <c r="AA31" s="20">
        <v>0</v>
      </c>
    </row>
    <row r="32" spans="1:27" ht="17.25" thickBot="1" x14ac:dyDescent="0.3">
      <c r="G32" s="8"/>
      <c r="H32" s="8"/>
      <c r="I32" s="8"/>
      <c r="J32" s="8"/>
      <c r="K32" s="8"/>
      <c r="L32" s="8"/>
      <c r="M32" s="8"/>
      <c r="N32" s="8"/>
      <c r="P32" s="16"/>
      <c r="R32" s="6"/>
      <c r="T32" s="27">
        <f>SUM(T30:T31)</f>
        <v>10233</v>
      </c>
      <c r="U32" s="16"/>
      <c r="V32" s="27">
        <f>SUM(V30:V31)</f>
        <v>0</v>
      </c>
      <c r="W32" s="16"/>
      <c r="X32" s="16"/>
      <c r="Y32" s="34">
        <f>SUM(Y30:Y31)</f>
        <v>-791</v>
      </c>
      <c r="Z32" s="16"/>
      <c r="AA32" s="27">
        <f>SUM(AA30:AA31)</f>
        <v>0</v>
      </c>
    </row>
    <row r="33" spans="3:27" ht="17.25" thickBot="1" x14ac:dyDescent="0.3">
      <c r="G33" s="8"/>
      <c r="H33" s="8"/>
      <c r="I33" s="8"/>
      <c r="J33" s="8"/>
      <c r="K33" s="8"/>
      <c r="L33" s="8"/>
      <c r="M33" s="8"/>
      <c r="N33" s="8"/>
      <c r="P33" s="16">
        <v>3500</v>
      </c>
      <c r="R33" s="29" t="s">
        <v>50</v>
      </c>
      <c r="T33" s="34">
        <v>-409026</v>
      </c>
      <c r="U33" s="16"/>
      <c r="V33" s="34">
        <v>-23</v>
      </c>
      <c r="W33" s="16"/>
      <c r="X33" s="16"/>
      <c r="Y33" s="34">
        <v>-409026</v>
      </c>
      <c r="Z33" s="16"/>
      <c r="AA33" s="34">
        <v>-23</v>
      </c>
    </row>
    <row r="34" spans="3:27" ht="17.25" thickBot="1" x14ac:dyDescent="0.3">
      <c r="G34" s="8"/>
      <c r="H34" s="8"/>
      <c r="I34" s="8"/>
      <c r="J34" s="8"/>
      <c r="K34" s="8"/>
      <c r="L34" s="8"/>
      <c r="M34" s="8"/>
      <c r="N34" s="8"/>
      <c r="P34" s="16"/>
      <c r="R34" s="30" t="s">
        <v>51</v>
      </c>
      <c r="T34" s="27">
        <f>SUM(T26+T27+T28++T32+T33)</f>
        <v>1014821</v>
      </c>
      <c r="U34" s="16"/>
      <c r="V34" s="27">
        <f>SUM(V26+V28+V33)</f>
        <v>58</v>
      </c>
      <c r="W34" s="16"/>
      <c r="X34" s="16"/>
      <c r="Y34" s="27">
        <f>SUM(Y26+Y27+Y28+Y32+Y33)</f>
        <v>1104612</v>
      </c>
      <c r="Z34" s="16"/>
      <c r="AA34" s="27">
        <f>SUM(AA26+AA27+AA28+AA32+AA33)</f>
        <v>61</v>
      </c>
    </row>
    <row r="35" spans="3:27" ht="17.25" thickBot="1" x14ac:dyDescent="0.3">
      <c r="G35" s="8"/>
      <c r="H35" s="8"/>
      <c r="I35" s="8"/>
      <c r="J35" s="8"/>
      <c r="K35" s="8"/>
      <c r="L35" s="8"/>
      <c r="M35" s="8"/>
      <c r="N35" s="8"/>
      <c r="P35" s="17" t="s">
        <v>42</v>
      </c>
      <c r="R35" s="6" t="s">
        <v>52</v>
      </c>
      <c r="T35" s="20">
        <v>121</v>
      </c>
      <c r="U35" s="16"/>
      <c r="V35" s="20">
        <v>0</v>
      </c>
      <c r="W35" s="16"/>
      <c r="X35" s="16"/>
      <c r="Y35" s="20">
        <v>121</v>
      </c>
      <c r="Z35" s="16"/>
      <c r="AA35" s="20">
        <v>0</v>
      </c>
    </row>
    <row r="36" spans="3:27" ht="17.25" thickBot="1" x14ac:dyDescent="0.3">
      <c r="G36" s="7"/>
      <c r="H36" s="8"/>
      <c r="I36" s="22"/>
      <c r="J36" s="8"/>
      <c r="K36" s="8"/>
      <c r="L36" s="22"/>
      <c r="M36" s="8"/>
      <c r="N36" s="22"/>
      <c r="R36" s="30" t="s">
        <v>53</v>
      </c>
      <c r="T36" s="20">
        <f>SUM(T34:T35)</f>
        <v>1014942</v>
      </c>
      <c r="U36" s="16"/>
      <c r="V36" s="20">
        <f>SUM(V34+V35)</f>
        <v>58</v>
      </c>
      <c r="W36" s="16"/>
      <c r="X36" s="16"/>
      <c r="Y36" s="20">
        <f>SUM(Y34+Y35)</f>
        <v>1104733</v>
      </c>
      <c r="Z36" s="16"/>
      <c r="AA36" s="20">
        <f>SUM(AA34+AA35)</f>
        <v>61</v>
      </c>
    </row>
    <row r="37" spans="3:27" ht="18" thickTop="1" thickBot="1" x14ac:dyDescent="0.3">
      <c r="C37" s="6" t="s">
        <v>55</v>
      </c>
      <c r="D37" s="6"/>
      <c r="E37" s="3"/>
      <c r="F37" s="16" t="s">
        <v>60</v>
      </c>
      <c r="G37" s="48">
        <f>SUM(G14+G26)</f>
        <v>1750364</v>
      </c>
      <c r="H37" s="16"/>
      <c r="I37" s="23">
        <f>SUM(I14+I26)</f>
        <v>100</v>
      </c>
      <c r="J37" s="16"/>
      <c r="K37" s="16"/>
      <c r="L37" s="23">
        <f>SUM(L14+L26)</f>
        <v>1801226</v>
      </c>
      <c r="M37" s="16"/>
      <c r="N37" s="23">
        <f>SUM(N14+N26)</f>
        <v>100</v>
      </c>
      <c r="R37" s="6" t="s">
        <v>54</v>
      </c>
      <c r="S37" s="16" t="s">
        <v>60</v>
      </c>
      <c r="T37" s="23">
        <f>SUM(T21+T36)</f>
        <v>1750364</v>
      </c>
      <c r="U37" s="16"/>
      <c r="V37" s="23">
        <f>SUM(V15+V36)</f>
        <v>100</v>
      </c>
      <c r="W37" s="16"/>
      <c r="X37" s="16"/>
      <c r="Y37" s="23">
        <f>SUM(Y21+Y36)</f>
        <v>1801226</v>
      </c>
      <c r="Z37" s="16"/>
      <c r="AA37" s="23">
        <f>SUM(AA21+AA36)</f>
        <v>100</v>
      </c>
    </row>
    <row r="38" spans="3:27" ht="17.25" thickTop="1" x14ac:dyDescent="0.25">
      <c r="G38" s="2"/>
      <c r="I38" s="2"/>
      <c r="N38" s="2"/>
    </row>
  </sheetData>
  <mergeCells count="31">
    <mergeCell ref="X5:AA5"/>
    <mergeCell ref="C24:D24"/>
    <mergeCell ref="C25:D25"/>
    <mergeCell ref="C26:D26"/>
    <mergeCell ref="C7:D7"/>
    <mergeCell ref="C8:D8"/>
    <mergeCell ref="C9:D9"/>
    <mergeCell ref="C10:D10"/>
    <mergeCell ref="C11:D11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X6:Y6"/>
    <mergeCell ref="A3:W3"/>
    <mergeCell ref="F6:G6"/>
    <mergeCell ref="F5:I5"/>
    <mergeCell ref="S5:V5"/>
    <mergeCell ref="S6:T6"/>
    <mergeCell ref="K6:L6"/>
    <mergeCell ref="K5:N5"/>
    <mergeCell ref="A1:AA1"/>
    <mergeCell ref="A2:AA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jiiru</dc:creator>
  <cp:lastModifiedBy>jiiru</cp:lastModifiedBy>
  <dcterms:created xsi:type="dcterms:W3CDTF">2013-10-03T12:14:01Z</dcterms:created>
  <dcterms:modified xsi:type="dcterms:W3CDTF">2013-10-03T15:51:40Z</dcterms:modified>
</cp:coreProperties>
</file>