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ana\Desktop\"/>
    </mc:Choice>
  </mc:AlternateContent>
  <bookViews>
    <workbookView xWindow="0" yWindow="0" windowWidth="20490" windowHeight="7710"/>
  </bookViews>
  <sheets>
    <sheet name="合併資產負債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1" i="1" l="1"/>
  <c r="O81" i="1"/>
  <c r="M81" i="1"/>
  <c r="I81" i="1"/>
  <c r="S79" i="1"/>
  <c r="O79" i="1"/>
  <c r="M79" i="1"/>
  <c r="I79" i="1"/>
  <c r="S75" i="1"/>
  <c r="O75" i="1"/>
  <c r="M75" i="1"/>
  <c r="I75" i="1"/>
  <c r="O74" i="1"/>
  <c r="I74" i="1"/>
  <c r="S70" i="1"/>
  <c r="O70" i="1"/>
  <c r="M70" i="1"/>
  <c r="S65" i="1"/>
  <c r="O65" i="1"/>
  <c r="M65" i="1"/>
  <c r="I70" i="1"/>
  <c r="I65" i="1"/>
  <c r="S57" i="1"/>
  <c r="O57" i="1"/>
  <c r="M57" i="1"/>
  <c r="I57" i="1"/>
  <c r="S55" i="1"/>
  <c r="O55" i="1"/>
  <c r="M55" i="1"/>
  <c r="I55" i="1"/>
  <c r="S47" i="1"/>
  <c r="O47" i="1"/>
  <c r="M47" i="1"/>
  <c r="I47" i="1"/>
  <c r="S34" i="1"/>
  <c r="O34" i="1"/>
  <c r="M34" i="1"/>
  <c r="I34" i="1"/>
  <c r="S32" i="1"/>
  <c r="O32" i="1"/>
  <c r="M32" i="1"/>
  <c r="S20" i="1"/>
  <c r="M20" i="1"/>
  <c r="I32" i="1" l="1"/>
  <c r="O20" i="1"/>
  <c r="I20" i="1" l="1"/>
</calcChain>
</file>

<file path=xl/sharedStrings.xml><?xml version="1.0" encoding="utf-8"?>
<sst xmlns="http://schemas.openxmlformats.org/spreadsheetml/2006/main" count="136" uniqueCount="101">
  <si>
    <t>研華股份有限公司及子公司</t>
    <phoneticPr fontId="2" type="noConversion"/>
  </si>
  <si>
    <t>合併資產負債表</t>
    <phoneticPr fontId="2" type="noConversion"/>
  </si>
  <si>
    <t>民國102年6月30日暨民國101年12月31日</t>
    <phoneticPr fontId="2" type="noConversion"/>
  </si>
  <si>
    <t>代碼</t>
    <phoneticPr fontId="2" type="noConversion"/>
  </si>
  <si>
    <t xml:space="preserve"> </t>
    <phoneticPr fontId="2" type="noConversion"/>
  </si>
  <si>
    <t>資產</t>
    <phoneticPr fontId="2" type="noConversion"/>
  </si>
  <si>
    <t>金額</t>
    <phoneticPr fontId="2" type="noConversion"/>
  </si>
  <si>
    <t>%</t>
    <phoneticPr fontId="2" type="noConversion"/>
  </si>
  <si>
    <t>民國102年6月30日</t>
    <phoneticPr fontId="2" type="noConversion"/>
  </si>
  <si>
    <t>民國101年12月31日</t>
    <phoneticPr fontId="2" type="noConversion"/>
  </si>
  <si>
    <t>流動資產</t>
    <phoneticPr fontId="2" type="noConversion"/>
  </si>
  <si>
    <t>現金及約當現金(附註六)</t>
    <phoneticPr fontId="2" type="noConversion"/>
  </si>
  <si>
    <t>透過損益按公允價值衡量之金融資產-流動(附註四及七)</t>
    <phoneticPr fontId="2" type="noConversion"/>
  </si>
  <si>
    <t>130x</t>
    <phoneticPr fontId="2" type="noConversion"/>
  </si>
  <si>
    <t>11xx</t>
    <phoneticPr fontId="2" type="noConversion"/>
  </si>
  <si>
    <t>備供出售金融資產-流動(附註四及八)</t>
    <phoneticPr fontId="2" type="noConversion"/>
  </si>
  <si>
    <t>無活絡市場之債劵投資-流動(附註九)</t>
    <phoneticPr fontId="2" type="noConversion"/>
  </si>
  <si>
    <t>應收票據(附註四及十)</t>
    <phoneticPr fontId="2" type="noConversion"/>
  </si>
  <si>
    <t>應收帳款(附註四及十)</t>
    <phoneticPr fontId="2" type="noConversion"/>
  </si>
  <si>
    <t>應收帳款-關係人(附註三一)</t>
    <phoneticPr fontId="2" type="noConversion"/>
  </si>
  <si>
    <t>存貨(附註四及十一)</t>
    <phoneticPr fontId="2" type="noConversion"/>
  </si>
  <si>
    <t>其他應收款</t>
    <phoneticPr fontId="2" type="noConversion"/>
  </si>
  <si>
    <t>其他應收款-關係人(附註三一)</t>
    <phoneticPr fontId="2" type="noConversion"/>
  </si>
  <si>
    <t>其他流動資產(附註十五及三二)</t>
    <phoneticPr fontId="2" type="noConversion"/>
  </si>
  <si>
    <t>流動資產總計</t>
    <phoneticPr fontId="2" type="noConversion"/>
  </si>
  <si>
    <t>─</t>
    <phoneticPr fontId="2" type="noConversion"/>
  </si>
  <si>
    <t>─</t>
    <phoneticPr fontId="2" type="noConversion"/>
  </si>
  <si>
    <t>─</t>
    <phoneticPr fontId="2" type="noConversion"/>
  </si>
  <si>
    <t>非流動資產</t>
    <phoneticPr fontId="2" type="noConversion"/>
  </si>
  <si>
    <t>15xx</t>
    <phoneticPr fontId="2" type="noConversion"/>
  </si>
  <si>
    <t>備供出售金融資產-非流動(附註四及八)</t>
    <phoneticPr fontId="2" type="noConversion"/>
  </si>
  <si>
    <t>採權益法之股權投資(附註四及十二)</t>
    <phoneticPr fontId="2" type="noConversion"/>
  </si>
  <si>
    <t>不動產、廠房及設備(附註四、十二及三二)</t>
    <phoneticPr fontId="2" type="noConversion"/>
  </si>
  <si>
    <t>商譽(附註四及十四)</t>
    <phoneticPr fontId="2" type="noConversion"/>
  </si>
  <si>
    <t>其他無形資產(附註四)</t>
    <phoneticPr fontId="2" type="noConversion"/>
  </si>
  <si>
    <t>遞延所得稅資產(附註四及五)</t>
    <phoneticPr fontId="2" type="noConversion"/>
  </si>
  <si>
    <t>預付設備款</t>
    <phoneticPr fontId="2" type="noConversion"/>
  </si>
  <si>
    <t>長期預付租賃款(附註十五)</t>
    <phoneticPr fontId="2" type="noConversion"/>
  </si>
  <si>
    <t>其他非流動資產(附註二八)</t>
    <phoneticPr fontId="2" type="noConversion"/>
  </si>
  <si>
    <t>非流動資產總計</t>
    <phoneticPr fontId="2" type="noConversion"/>
  </si>
  <si>
    <t>─</t>
    <phoneticPr fontId="2" type="noConversion"/>
  </si>
  <si>
    <t>1xxx</t>
    <phoneticPr fontId="2" type="noConversion"/>
  </si>
  <si>
    <t>資產總計</t>
    <phoneticPr fontId="2" type="noConversion"/>
  </si>
  <si>
    <t>%</t>
    <phoneticPr fontId="2" type="noConversion"/>
  </si>
  <si>
    <t>代碼</t>
    <phoneticPr fontId="2" type="noConversion"/>
  </si>
  <si>
    <t>負債及權益</t>
    <phoneticPr fontId="2" type="noConversion"/>
  </si>
  <si>
    <t>流動負債</t>
    <phoneticPr fontId="2" type="noConversion"/>
  </si>
  <si>
    <t>短期借款(附註十六及二二)</t>
    <phoneticPr fontId="2" type="noConversion"/>
  </si>
  <si>
    <t>透過損益按公允價值衡量之金融負債-流動(附註四及七)</t>
    <phoneticPr fontId="2" type="noConversion"/>
  </si>
  <si>
    <t>應付帳款(附註三一)</t>
    <phoneticPr fontId="2" type="noConversion"/>
  </si>
  <si>
    <t>應付股利</t>
    <phoneticPr fontId="2" type="noConversion"/>
  </si>
  <si>
    <t>其他應付款(附註十八)</t>
    <phoneticPr fontId="2" type="noConversion"/>
  </si>
  <si>
    <t>當期所得稅負債(附註四)</t>
    <phoneticPr fontId="2" type="noConversion"/>
  </si>
  <si>
    <t>保固之短期負債準備(附註四)</t>
    <phoneticPr fontId="2" type="noConversion"/>
  </si>
  <si>
    <t>一年內到期之長期借款及應付公司債(附註四、十六、十七及三二)</t>
    <phoneticPr fontId="2" type="noConversion"/>
  </si>
  <si>
    <t>其他流動負債</t>
    <phoneticPr fontId="2" type="noConversion"/>
  </si>
  <si>
    <t>流動負債總計</t>
    <phoneticPr fontId="2" type="noConversion"/>
  </si>
  <si>
    <t>$                                           ─</t>
    <phoneticPr fontId="2" type="noConversion"/>
  </si>
  <si>
    <t>─</t>
    <phoneticPr fontId="2" type="noConversion"/>
  </si>
  <si>
    <t>21xx</t>
    <phoneticPr fontId="2" type="noConversion"/>
  </si>
  <si>
    <t>非流動負債</t>
    <phoneticPr fontId="2" type="noConversion"/>
  </si>
  <si>
    <t>25xx</t>
    <phoneticPr fontId="2" type="noConversion"/>
  </si>
  <si>
    <t>2xxx</t>
    <phoneticPr fontId="2" type="noConversion"/>
  </si>
  <si>
    <t>應付公司債(附註四及十七)</t>
    <phoneticPr fontId="2" type="noConversion"/>
  </si>
  <si>
    <t>長期借款(附註十六及三二)</t>
    <phoneticPr fontId="2" type="noConversion"/>
  </si>
  <si>
    <t>遞延所得稅負債(附註四)</t>
    <phoneticPr fontId="2" type="noConversion"/>
  </si>
  <si>
    <t>應計退休金負債(附註四及十九)</t>
    <phoneticPr fontId="2" type="noConversion"/>
  </si>
  <si>
    <t>其他非流動負債總計</t>
    <phoneticPr fontId="2" type="noConversion"/>
  </si>
  <si>
    <t>非流動負債總計</t>
    <phoneticPr fontId="2" type="noConversion"/>
  </si>
  <si>
    <t>─</t>
    <phoneticPr fontId="2" type="noConversion"/>
  </si>
  <si>
    <t>負債總計</t>
    <phoneticPr fontId="2" type="noConversion"/>
  </si>
  <si>
    <t>歸屬於本公司業主權益</t>
    <phoneticPr fontId="2" type="noConversion"/>
  </si>
  <si>
    <t>股本</t>
    <phoneticPr fontId="2" type="noConversion"/>
  </si>
  <si>
    <t>普通股</t>
    <phoneticPr fontId="2" type="noConversion"/>
  </si>
  <si>
    <t>發行溢價</t>
    <phoneticPr fontId="2" type="noConversion"/>
  </si>
  <si>
    <t>認股權</t>
    <phoneticPr fontId="2" type="noConversion"/>
  </si>
  <si>
    <t>採用權益法之關聯企業股權淨值之變動數</t>
    <phoneticPr fontId="2" type="noConversion"/>
  </si>
  <si>
    <t>資本公積總計</t>
    <phoneticPr fontId="2" type="noConversion"/>
  </si>
  <si>
    <t>資本公積</t>
    <phoneticPr fontId="2" type="noConversion"/>
  </si>
  <si>
    <t>保留盈餘</t>
    <phoneticPr fontId="2" type="noConversion"/>
  </si>
  <si>
    <t>法定盈餘公積</t>
    <phoneticPr fontId="2" type="noConversion"/>
  </si>
  <si>
    <t>特別盈餘公積</t>
    <phoneticPr fontId="2" type="noConversion"/>
  </si>
  <si>
    <t>未分配盈餘</t>
    <phoneticPr fontId="2" type="noConversion"/>
  </si>
  <si>
    <t>保留盈餘總計</t>
    <phoneticPr fontId="2" type="noConversion"/>
  </si>
  <si>
    <t>其他權益</t>
    <phoneticPr fontId="2" type="noConversion"/>
  </si>
  <si>
    <t>國外營運機構財務報表換算之兌換差額</t>
    <phoneticPr fontId="2" type="noConversion"/>
  </si>
  <si>
    <t>備供出售金融資產未兌現損益</t>
    <phoneticPr fontId="2" type="noConversion"/>
  </si>
  <si>
    <t>其他權益總計</t>
    <phoneticPr fontId="2" type="noConversion"/>
  </si>
  <si>
    <t>31xx</t>
    <phoneticPr fontId="2" type="noConversion"/>
  </si>
  <si>
    <t>本公司業主權益總計</t>
    <phoneticPr fontId="2" type="noConversion"/>
  </si>
  <si>
    <t>─</t>
    <phoneticPr fontId="2" type="noConversion"/>
  </si>
  <si>
    <t>36xx</t>
    <phoneticPr fontId="2" type="noConversion"/>
  </si>
  <si>
    <t>3xxx</t>
    <phoneticPr fontId="2" type="noConversion"/>
  </si>
  <si>
    <t>非控制權益</t>
    <phoneticPr fontId="2" type="noConversion"/>
  </si>
  <si>
    <t>權益總計</t>
    <phoneticPr fontId="2" type="noConversion"/>
  </si>
  <si>
    <t>負債與權益總計</t>
    <phoneticPr fontId="2" type="noConversion"/>
  </si>
  <si>
    <t>後附之附註係本合併財務報告之一部分</t>
    <phoneticPr fontId="2" type="noConversion"/>
  </si>
  <si>
    <t>(請參閱勤業眾信聯合會計師事務所民國102年8月7日核閱報告)</t>
    <phoneticPr fontId="2" type="noConversion"/>
  </si>
  <si>
    <t>董事長：劉克振</t>
    <phoneticPr fontId="2" type="noConversion"/>
  </si>
  <si>
    <t>經理人：何春盛</t>
    <phoneticPr fontId="2" type="noConversion"/>
  </si>
  <si>
    <t>會計主管：康立慧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</si>
</sst>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76" formatCode="0.00_);[Red]\(0.00\)"/>
    <numFmt numFmtId="177" formatCode="#,##0.00_ "/>
    <numFmt numFmtId="178" formatCode="#,##0.00_);[Red]\(#,##0.00\)"/>
    <numFmt numFmtId="179" formatCode="0_);[Red]\(0\)"/>
  </numFmts>
  <fonts count="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43" fontId="0" fillId="0" borderId="4" xfId="0" applyNumberFormat="1" applyBorder="1">
      <alignment vertical="center"/>
    </xf>
    <xf numFmtId="0" fontId="0" fillId="0" borderId="4" xfId="0" applyBorder="1">
      <alignment vertical="center"/>
    </xf>
    <xf numFmtId="43" fontId="0" fillId="0" borderId="1" xfId="1" applyFont="1" applyBorder="1">
      <alignment vertical="center"/>
    </xf>
    <xf numFmtId="43" fontId="0" fillId="0" borderId="1" xfId="0" applyNumberFormat="1" applyBorder="1">
      <alignment vertical="center"/>
    </xf>
    <xf numFmtId="0" fontId="0" fillId="0" borderId="1" xfId="0" applyBorder="1">
      <alignment vertical="center"/>
    </xf>
    <xf numFmtId="43" fontId="0" fillId="0" borderId="3" xfId="0" applyNumberFormat="1" applyBorder="1">
      <alignment vertical="center"/>
    </xf>
    <xf numFmtId="0" fontId="0" fillId="0" borderId="3" xfId="0" applyBorder="1">
      <alignment vertical="center"/>
    </xf>
    <xf numFmtId="43" fontId="0" fillId="0" borderId="0" xfId="1" applyFont="1">
      <alignment vertical="center"/>
    </xf>
    <xf numFmtId="178" fontId="0" fillId="0" borderId="0" xfId="1" applyNumberFormat="1" applyFont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0" xfId="0" applyFill="1" applyBorder="1" applyAlignment="1">
      <alignment horizontal="left" vertical="center" indent="2"/>
    </xf>
    <xf numFmtId="176" fontId="0" fillId="0" borderId="0" xfId="0" applyNumberFormat="1" applyAlignment="1">
      <alignment horizontal="right" vertical="center"/>
    </xf>
    <xf numFmtId="178" fontId="0" fillId="0" borderId="1" xfId="1" applyNumberFormat="1" applyFont="1" applyBorder="1">
      <alignment vertical="center"/>
    </xf>
    <xf numFmtId="176" fontId="0" fillId="0" borderId="2" xfId="0" applyNumberFormat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2"/>
    </xf>
    <xf numFmtId="44" fontId="0" fillId="0" borderId="0" xfId="0" applyNumberFormat="1">
      <alignment vertical="center"/>
    </xf>
    <xf numFmtId="0" fontId="0" fillId="0" borderId="0" xfId="0" applyFill="1" applyBorder="1">
      <alignment vertical="center"/>
    </xf>
    <xf numFmtId="49" fontId="3" fillId="0" borderId="0" xfId="2" applyNumberFormat="1" applyFont="1" applyAlignment="1">
      <alignment horizontal="distributed" vertical="center"/>
    </xf>
    <xf numFmtId="49" fontId="0" fillId="0" borderId="0" xfId="2" applyNumberFormat="1" applyFont="1" applyAlignment="1">
      <alignment horizontal="distributed" vertical="center"/>
    </xf>
    <xf numFmtId="43" fontId="0" fillId="0" borderId="2" xfId="1" applyFont="1" applyBorder="1">
      <alignment vertical="center"/>
    </xf>
    <xf numFmtId="176" fontId="0" fillId="0" borderId="0" xfId="0" applyNumberFormat="1">
      <alignment vertical="center"/>
    </xf>
    <xf numFmtId="44" fontId="0" fillId="0" borderId="4" xfId="0" applyNumberFormat="1" applyBorder="1">
      <alignment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44" fontId="0" fillId="0" borderId="0" xfId="2" applyNumberFormat="1" applyFont="1">
      <alignment vertical="center"/>
    </xf>
    <xf numFmtId="177" fontId="0" fillId="0" borderId="0" xfId="2" applyNumberFormat="1" applyFont="1">
      <alignment vertical="center"/>
    </xf>
  </cellXfs>
  <cellStyles count="3">
    <cellStyle name="一般" xfId="0" builtinId="0"/>
    <cellStyle name="千分位" xfId="1" builtinId="3"/>
    <cellStyle name="貨幣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6"/>
  <sheetViews>
    <sheetView tabSelected="1" topLeftCell="E79" zoomScale="115" zoomScaleNormal="115" workbookViewId="0">
      <selection activeCell="L86" sqref="L86:N86"/>
    </sheetView>
  </sheetViews>
  <sheetFormatPr defaultRowHeight="16.5" x14ac:dyDescent="0.25"/>
  <cols>
    <col min="2" max="2" width="1.875" customWidth="1"/>
    <col min="3" max="3" width="4.375" customWidth="1"/>
    <col min="4" max="4" width="16.875" customWidth="1"/>
    <col min="6" max="6" width="14.5" customWidth="1"/>
    <col min="7" max="7" width="33.5" customWidth="1"/>
    <col min="8" max="8" width="2.25" customWidth="1"/>
    <col min="12" max="12" width="3.125" customWidth="1"/>
    <col min="14" max="14" width="5.125" customWidth="1"/>
    <col min="18" max="18" width="3.25" customWidth="1"/>
  </cols>
  <sheetData>
    <row r="1" spans="1:19" x14ac:dyDescent="0.25">
      <c r="F1" s="14" t="s">
        <v>0</v>
      </c>
      <c r="G1" s="14"/>
      <c r="H1" s="14"/>
      <c r="I1" s="14"/>
      <c r="J1" s="14"/>
      <c r="K1" s="14"/>
      <c r="L1" s="14"/>
      <c r="M1" s="14"/>
    </row>
    <row r="2" spans="1:19" x14ac:dyDescent="0.25">
      <c r="G2" s="14" t="s">
        <v>1</v>
      </c>
      <c r="H2" s="14"/>
      <c r="I2" s="14"/>
      <c r="J2" s="14"/>
      <c r="K2" s="14"/>
      <c r="L2" s="14"/>
    </row>
    <row r="3" spans="1:19" x14ac:dyDescent="0.25">
      <c r="G3" s="14" t="s">
        <v>2</v>
      </c>
      <c r="H3" s="14"/>
      <c r="I3" s="14"/>
      <c r="J3" s="14"/>
      <c r="K3" s="14"/>
      <c r="L3" s="14"/>
    </row>
    <row r="6" spans="1:19" x14ac:dyDescent="0.25">
      <c r="I6" s="44" t="s">
        <v>8</v>
      </c>
      <c r="J6" s="44"/>
      <c r="K6" s="44"/>
      <c r="L6" s="44"/>
      <c r="M6" s="44"/>
      <c r="O6" s="44" t="s">
        <v>9</v>
      </c>
      <c r="P6" s="44"/>
      <c r="Q6" s="44"/>
      <c r="R6" s="44"/>
      <c r="S6" s="44"/>
    </row>
    <row r="7" spans="1:19" x14ac:dyDescent="0.25">
      <c r="A7" s="10" t="s">
        <v>3</v>
      </c>
      <c r="B7" t="s">
        <v>4</v>
      </c>
      <c r="C7" s="42" t="s">
        <v>5</v>
      </c>
      <c r="D7" s="42"/>
      <c r="E7" s="42"/>
      <c r="F7" s="42"/>
      <c r="G7" s="42"/>
      <c r="I7" s="43" t="s">
        <v>6</v>
      </c>
      <c r="J7" s="43"/>
      <c r="K7" s="43"/>
      <c r="M7" s="6" t="s">
        <v>7</v>
      </c>
      <c r="O7" s="43" t="s">
        <v>6</v>
      </c>
      <c r="P7" s="43"/>
      <c r="Q7" s="43"/>
      <c r="S7" s="6" t="s">
        <v>43</v>
      </c>
    </row>
    <row r="8" spans="1:19" x14ac:dyDescent="0.25">
      <c r="C8" s="24" t="s">
        <v>10</v>
      </c>
      <c r="D8" s="24"/>
    </row>
    <row r="9" spans="1:19" x14ac:dyDescent="0.25">
      <c r="A9" s="4">
        <v>1100</v>
      </c>
      <c r="D9" s="17" t="s">
        <v>11</v>
      </c>
      <c r="E9" s="17"/>
      <c r="F9" s="17"/>
      <c r="G9" s="17"/>
      <c r="I9" s="45">
        <v>2668291</v>
      </c>
      <c r="J9" s="45"/>
      <c r="K9" s="45"/>
      <c r="M9">
        <v>10</v>
      </c>
      <c r="O9" s="35">
        <v>3272043</v>
      </c>
      <c r="P9" s="35"/>
      <c r="Q9" s="35"/>
      <c r="S9">
        <v>14</v>
      </c>
    </row>
    <row r="10" spans="1:19" x14ac:dyDescent="0.25">
      <c r="A10" s="4">
        <v>1110</v>
      </c>
      <c r="D10" s="17" t="s">
        <v>12</v>
      </c>
      <c r="E10" s="17"/>
      <c r="F10" s="17"/>
      <c r="G10" s="17"/>
      <c r="I10" s="46">
        <v>8756</v>
      </c>
      <c r="J10" s="46"/>
      <c r="K10" s="46"/>
      <c r="M10" s="7" t="s">
        <v>25</v>
      </c>
      <c r="O10" s="25">
        <v>16879</v>
      </c>
      <c r="P10" s="25"/>
      <c r="Q10" s="25"/>
      <c r="S10" s="7" t="s">
        <v>25</v>
      </c>
    </row>
    <row r="11" spans="1:19" x14ac:dyDescent="0.25">
      <c r="A11" s="4">
        <v>1125</v>
      </c>
      <c r="D11" s="17" t="s">
        <v>15</v>
      </c>
      <c r="E11" s="17"/>
      <c r="F11" s="17"/>
      <c r="G11" s="17"/>
      <c r="I11" s="25">
        <v>3974714</v>
      </c>
      <c r="J11" s="25"/>
      <c r="K11" s="25"/>
      <c r="M11">
        <v>15</v>
      </c>
      <c r="O11" s="25">
        <v>1537309</v>
      </c>
      <c r="P11" s="25"/>
      <c r="Q11" s="25"/>
      <c r="S11">
        <v>6</v>
      </c>
    </row>
    <row r="12" spans="1:19" x14ac:dyDescent="0.25">
      <c r="A12" s="4">
        <v>1147</v>
      </c>
      <c r="D12" s="36" t="s">
        <v>16</v>
      </c>
      <c r="E12" s="36"/>
      <c r="F12" s="36"/>
      <c r="G12" s="36"/>
      <c r="I12" s="25">
        <v>397974</v>
      </c>
      <c r="J12" s="25"/>
      <c r="K12" s="25"/>
      <c r="M12">
        <v>2</v>
      </c>
      <c r="O12" s="25">
        <v>423428</v>
      </c>
      <c r="P12" s="25"/>
      <c r="Q12" s="25"/>
      <c r="S12">
        <v>2</v>
      </c>
    </row>
    <row r="13" spans="1:19" x14ac:dyDescent="0.25">
      <c r="A13" s="4">
        <v>1150</v>
      </c>
      <c r="D13" s="36" t="s">
        <v>17</v>
      </c>
      <c r="E13" s="36"/>
      <c r="F13" s="36"/>
      <c r="G13" s="36"/>
      <c r="I13" s="25">
        <v>599855</v>
      </c>
      <c r="J13" s="25"/>
      <c r="K13" s="25"/>
      <c r="M13">
        <v>2</v>
      </c>
      <c r="O13" s="25">
        <v>574292</v>
      </c>
      <c r="P13" s="25"/>
      <c r="Q13" s="25"/>
      <c r="S13">
        <v>3</v>
      </c>
    </row>
    <row r="14" spans="1:19" x14ac:dyDescent="0.25">
      <c r="A14" s="4">
        <v>1170</v>
      </c>
      <c r="D14" s="36" t="s">
        <v>18</v>
      </c>
      <c r="E14" s="36"/>
      <c r="F14" s="36"/>
      <c r="G14" s="36"/>
      <c r="I14" s="25">
        <v>4450701</v>
      </c>
      <c r="J14" s="25"/>
      <c r="K14" s="25"/>
      <c r="M14">
        <v>17</v>
      </c>
      <c r="O14" s="25">
        <v>3631078</v>
      </c>
      <c r="P14" s="25"/>
      <c r="Q14" s="25"/>
      <c r="S14">
        <v>15</v>
      </c>
    </row>
    <row r="15" spans="1:19" x14ac:dyDescent="0.25">
      <c r="A15" s="4">
        <v>1180</v>
      </c>
      <c r="D15" s="36" t="s">
        <v>19</v>
      </c>
      <c r="E15" s="36"/>
      <c r="F15" s="36"/>
      <c r="G15" s="36"/>
      <c r="I15" s="25">
        <v>23259</v>
      </c>
      <c r="J15" s="25"/>
      <c r="K15" s="25"/>
      <c r="M15" s="7" t="s">
        <v>26</v>
      </c>
      <c r="O15" s="25">
        <v>3377</v>
      </c>
      <c r="P15" s="25"/>
      <c r="Q15" s="25"/>
      <c r="S15" s="7" t="s">
        <v>25</v>
      </c>
    </row>
    <row r="16" spans="1:19" x14ac:dyDescent="0.25">
      <c r="A16" s="4">
        <v>1200</v>
      </c>
      <c r="D16" s="36" t="s">
        <v>21</v>
      </c>
      <c r="E16" s="36"/>
      <c r="F16" s="36"/>
      <c r="G16" s="36"/>
      <c r="I16" s="25">
        <v>86993</v>
      </c>
      <c r="J16" s="25"/>
      <c r="K16" s="25"/>
      <c r="M16" s="7" t="s">
        <v>25</v>
      </c>
      <c r="O16" s="25">
        <v>71792</v>
      </c>
      <c r="P16" s="25"/>
      <c r="Q16" s="25"/>
      <c r="S16" s="7" t="s">
        <v>27</v>
      </c>
    </row>
    <row r="17" spans="1:19" x14ac:dyDescent="0.25">
      <c r="A17" s="4">
        <v>1210</v>
      </c>
      <c r="D17" s="36" t="s">
        <v>22</v>
      </c>
      <c r="E17" s="36"/>
      <c r="F17" s="36"/>
      <c r="G17" s="36"/>
      <c r="I17" s="25">
        <v>40254</v>
      </c>
      <c r="J17" s="25"/>
      <c r="K17" s="25"/>
      <c r="M17" s="7" t="s">
        <v>27</v>
      </c>
      <c r="O17" s="30" t="s">
        <v>25</v>
      </c>
      <c r="P17" s="30"/>
      <c r="Q17" s="30"/>
      <c r="S17" s="7" t="s">
        <v>25</v>
      </c>
    </row>
    <row r="18" spans="1:19" x14ac:dyDescent="0.25">
      <c r="A18" s="3" t="s">
        <v>13</v>
      </c>
      <c r="D18" s="36" t="s">
        <v>20</v>
      </c>
      <c r="E18" s="36"/>
      <c r="F18" s="36"/>
      <c r="G18" s="36"/>
      <c r="I18" s="25">
        <v>3783434</v>
      </c>
      <c r="J18" s="25"/>
      <c r="K18" s="25"/>
      <c r="M18">
        <v>14</v>
      </c>
      <c r="O18" s="25">
        <v>3890166</v>
      </c>
      <c r="P18" s="25"/>
      <c r="Q18" s="25"/>
      <c r="S18">
        <v>16</v>
      </c>
    </row>
    <row r="19" spans="1:19" x14ac:dyDescent="0.25">
      <c r="A19" s="4">
        <v>1479</v>
      </c>
      <c r="D19" s="36" t="s">
        <v>23</v>
      </c>
      <c r="E19" s="36"/>
      <c r="F19" s="36"/>
      <c r="G19" s="36"/>
      <c r="I19" s="20">
        <v>389393</v>
      </c>
      <c r="J19" s="20"/>
      <c r="K19" s="20"/>
      <c r="M19" s="1">
        <v>1</v>
      </c>
      <c r="O19" s="20">
        <v>306949</v>
      </c>
      <c r="P19" s="20"/>
      <c r="Q19" s="20"/>
      <c r="S19" s="1">
        <v>1</v>
      </c>
    </row>
    <row r="20" spans="1:19" x14ac:dyDescent="0.25">
      <c r="A20" t="s">
        <v>14</v>
      </c>
      <c r="D20" s="14" t="s">
        <v>24</v>
      </c>
      <c r="E20" s="14"/>
      <c r="F20" s="14"/>
      <c r="G20" s="14"/>
      <c r="I20" s="39">
        <f>I9+I10+I11+I12+I13+I14+I15+I16+I17+I18+I19</f>
        <v>16423624</v>
      </c>
      <c r="J20" s="39"/>
      <c r="K20" s="39"/>
      <c r="M20" s="2">
        <f>M9+M11+M12+M13+M14+M18+M19</f>
        <v>61</v>
      </c>
      <c r="O20" s="39">
        <f>O9+O10+O11+O12+O13+O14+O15+O16+O18+O19</f>
        <v>13727313</v>
      </c>
      <c r="P20" s="39"/>
      <c r="Q20" s="39"/>
      <c r="S20" s="2">
        <f>S9+S11+S12+S13+S14+S18+S19</f>
        <v>57</v>
      </c>
    </row>
    <row r="22" spans="1:19" x14ac:dyDescent="0.25">
      <c r="C22" s="17" t="s">
        <v>28</v>
      </c>
      <c r="D22" s="17"/>
    </row>
    <row r="23" spans="1:19" x14ac:dyDescent="0.25">
      <c r="A23" s="4">
        <v>1523</v>
      </c>
      <c r="D23" s="17" t="s">
        <v>30</v>
      </c>
      <c r="E23" s="17"/>
      <c r="F23" s="17"/>
      <c r="G23" s="17"/>
      <c r="I23" s="35">
        <v>1863684</v>
      </c>
      <c r="J23" s="35"/>
      <c r="K23" s="35"/>
      <c r="M23">
        <v>7</v>
      </c>
      <c r="O23" s="35">
        <v>2305004</v>
      </c>
      <c r="P23" s="35"/>
      <c r="Q23" s="35"/>
      <c r="S23">
        <v>10</v>
      </c>
    </row>
    <row r="24" spans="1:19" x14ac:dyDescent="0.25">
      <c r="A24" s="4">
        <v>1550</v>
      </c>
      <c r="D24" s="17" t="s">
        <v>31</v>
      </c>
      <c r="E24" s="17"/>
      <c r="F24" s="17"/>
      <c r="G24" s="17"/>
      <c r="I24" s="25">
        <v>379961</v>
      </c>
      <c r="J24" s="25"/>
      <c r="K24" s="25"/>
      <c r="M24">
        <v>2</v>
      </c>
      <c r="O24" s="40">
        <v>379684</v>
      </c>
      <c r="P24" s="40"/>
      <c r="Q24" s="40"/>
      <c r="S24">
        <v>2</v>
      </c>
    </row>
    <row r="25" spans="1:19" x14ac:dyDescent="0.25">
      <c r="A25" s="4">
        <v>1600</v>
      </c>
      <c r="D25" s="17" t="s">
        <v>32</v>
      </c>
      <c r="E25" s="17"/>
      <c r="F25" s="17"/>
      <c r="G25" s="17"/>
      <c r="I25" s="25">
        <v>6846448</v>
      </c>
      <c r="J25" s="25"/>
      <c r="K25" s="25"/>
      <c r="M25">
        <v>26</v>
      </c>
      <c r="O25" s="25">
        <v>6391636</v>
      </c>
      <c r="P25" s="25"/>
      <c r="Q25" s="25"/>
      <c r="S25">
        <v>26</v>
      </c>
    </row>
    <row r="26" spans="1:19" x14ac:dyDescent="0.25">
      <c r="A26" s="4">
        <v>1805</v>
      </c>
      <c r="D26" s="36" t="s">
        <v>33</v>
      </c>
      <c r="E26" s="36"/>
      <c r="F26" s="36"/>
      <c r="G26" s="36"/>
      <c r="I26" s="25">
        <v>631494</v>
      </c>
      <c r="J26" s="25"/>
      <c r="K26" s="25"/>
      <c r="M26">
        <v>2</v>
      </c>
      <c r="O26" s="25">
        <v>632181</v>
      </c>
      <c r="P26" s="25"/>
      <c r="Q26" s="25"/>
      <c r="S26">
        <v>3</v>
      </c>
    </row>
    <row r="27" spans="1:19" x14ac:dyDescent="0.25">
      <c r="A27" s="4">
        <v>1822</v>
      </c>
      <c r="D27" s="36" t="s">
        <v>34</v>
      </c>
      <c r="E27" s="36"/>
      <c r="F27" s="36"/>
      <c r="G27" s="36"/>
      <c r="I27" s="25">
        <v>345035</v>
      </c>
      <c r="J27" s="25"/>
      <c r="K27" s="25"/>
      <c r="M27">
        <v>1</v>
      </c>
      <c r="O27" s="25">
        <v>349185</v>
      </c>
      <c r="P27" s="25"/>
      <c r="Q27" s="25"/>
      <c r="S27">
        <v>1</v>
      </c>
    </row>
    <row r="28" spans="1:19" x14ac:dyDescent="0.25">
      <c r="A28" s="4">
        <v>1840</v>
      </c>
      <c r="D28" s="36" t="s">
        <v>35</v>
      </c>
      <c r="E28" s="36"/>
      <c r="F28" s="36"/>
      <c r="G28" s="36"/>
      <c r="I28" s="25">
        <v>147312</v>
      </c>
      <c r="J28" s="25"/>
      <c r="K28" s="25"/>
      <c r="M28">
        <v>1</v>
      </c>
      <c r="O28" s="25">
        <v>167386</v>
      </c>
      <c r="P28" s="25"/>
      <c r="Q28" s="25"/>
      <c r="S28">
        <v>1</v>
      </c>
    </row>
    <row r="29" spans="1:19" x14ac:dyDescent="0.25">
      <c r="A29" s="4">
        <v>1915</v>
      </c>
      <c r="D29" s="36" t="s">
        <v>36</v>
      </c>
      <c r="E29" s="36"/>
      <c r="F29" s="36"/>
      <c r="G29" s="36"/>
      <c r="I29" s="25">
        <v>33802</v>
      </c>
      <c r="J29" s="25"/>
      <c r="K29" s="25"/>
      <c r="M29" s="7" t="s">
        <v>25</v>
      </c>
      <c r="O29" s="25">
        <v>22954</v>
      </c>
      <c r="P29" s="25"/>
      <c r="Q29" s="25"/>
      <c r="S29" s="7" t="s">
        <v>40</v>
      </c>
    </row>
    <row r="30" spans="1:19" x14ac:dyDescent="0.25">
      <c r="A30" s="4">
        <v>1985</v>
      </c>
      <c r="D30" s="36" t="s">
        <v>37</v>
      </c>
      <c r="E30" s="36"/>
      <c r="F30" s="36"/>
      <c r="G30" s="36"/>
      <c r="I30" s="25">
        <v>96186</v>
      </c>
      <c r="J30" s="25"/>
      <c r="K30" s="25"/>
      <c r="M30" s="7" t="s">
        <v>25</v>
      </c>
      <c r="O30" s="25">
        <v>93098</v>
      </c>
      <c r="P30" s="25"/>
      <c r="Q30" s="25"/>
      <c r="S30" s="7" t="s">
        <v>40</v>
      </c>
    </row>
    <row r="31" spans="1:19" x14ac:dyDescent="0.25">
      <c r="A31" s="4">
        <v>1990</v>
      </c>
      <c r="D31" s="36" t="s">
        <v>38</v>
      </c>
      <c r="E31" s="36"/>
      <c r="F31" s="36"/>
      <c r="G31" s="36"/>
      <c r="I31" s="20">
        <v>41064</v>
      </c>
      <c r="J31" s="20"/>
      <c r="K31" s="20"/>
      <c r="M31" s="7" t="s">
        <v>25</v>
      </c>
      <c r="O31" s="20">
        <v>40304</v>
      </c>
      <c r="P31" s="20"/>
      <c r="Q31" s="20"/>
      <c r="S31" s="8" t="s">
        <v>40</v>
      </c>
    </row>
    <row r="32" spans="1:19" x14ac:dyDescent="0.25">
      <c r="A32" t="s">
        <v>29</v>
      </c>
      <c r="D32" s="14" t="s">
        <v>39</v>
      </c>
      <c r="E32" s="14"/>
      <c r="F32" s="14"/>
      <c r="G32" s="14"/>
      <c r="I32" s="20">
        <f>I23+I24+I25+I26+I27+I28+I29+I30+I31</f>
        <v>10384986</v>
      </c>
      <c r="J32" s="20"/>
      <c r="K32" s="20"/>
      <c r="M32" s="2">
        <f>M23+M24+M25+M26+M27+M28</f>
        <v>39</v>
      </c>
      <c r="O32" s="20">
        <f>O23+O24+O25+O26+O27+O28+O29+O30+O31</f>
        <v>10381432</v>
      </c>
      <c r="P32" s="20"/>
      <c r="Q32" s="20"/>
      <c r="S32" s="1">
        <f>S23+S24+S25+S26+S27+S28</f>
        <v>43</v>
      </c>
    </row>
    <row r="34" spans="1:19" ht="17.25" thickBot="1" x14ac:dyDescent="0.3">
      <c r="A34" t="s">
        <v>41</v>
      </c>
      <c r="C34" s="15" t="s">
        <v>42</v>
      </c>
      <c r="D34" s="15"/>
      <c r="E34" s="15"/>
      <c r="F34" s="15"/>
      <c r="G34" s="15"/>
      <c r="I34" s="41">
        <f>I20+I32</f>
        <v>26808610</v>
      </c>
      <c r="J34" s="41"/>
      <c r="K34" s="41"/>
      <c r="M34" s="9">
        <f>M20+M32</f>
        <v>100</v>
      </c>
      <c r="O34" s="41">
        <f>O20+O32</f>
        <v>24108745</v>
      </c>
      <c r="P34" s="41"/>
      <c r="Q34" s="41"/>
      <c r="S34" s="9">
        <f>S20+S32</f>
        <v>100</v>
      </c>
    </row>
    <row r="35" spans="1:19" ht="17.25" thickTop="1" x14ac:dyDescent="0.25"/>
    <row r="36" spans="1:19" x14ac:dyDescent="0.25">
      <c r="A36" t="s">
        <v>44</v>
      </c>
      <c r="C36" s="42" t="s">
        <v>45</v>
      </c>
      <c r="D36" s="42"/>
      <c r="E36" s="42"/>
      <c r="F36" s="42"/>
      <c r="G36" s="42"/>
      <c r="I36" s="5"/>
      <c r="J36" s="5"/>
      <c r="K36" s="5"/>
      <c r="O36" s="5"/>
      <c r="P36" s="5"/>
      <c r="Q36" s="5"/>
    </row>
    <row r="37" spans="1:19" x14ac:dyDescent="0.25">
      <c r="C37" s="24" t="s">
        <v>46</v>
      </c>
      <c r="D37" s="24"/>
    </row>
    <row r="38" spans="1:19" x14ac:dyDescent="0.25">
      <c r="A38" s="4">
        <v>2100</v>
      </c>
      <c r="D38" s="17" t="s">
        <v>47</v>
      </c>
      <c r="E38" s="17"/>
      <c r="F38" s="17"/>
      <c r="G38" s="17"/>
      <c r="I38" s="37" t="s">
        <v>57</v>
      </c>
      <c r="J38" s="38"/>
      <c r="K38" s="38"/>
      <c r="M38" s="7" t="s">
        <v>25</v>
      </c>
      <c r="O38" s="35">
        <v>151452</v>
      </c>
      <c r="P38" s="35"/>
      <c r="Q38" s="35"/>
      <c r="S38">
        <v>1</v>
      </c>
    </row>
    <row r="39" spans="1:19" x14ac:dyDescent="0.25">
      <c r="A39" s="4">
        <v>2120</v>
      </c>
      <c r="D39" s="17" t="s">
        <v>48</v>
      </c>
      <c r="E39" s="17"/>
      <c r="F39" s="17"/>
      <c r="G39" s="17"/>
      <c r="I39" s="25">
        <v>10889</v>
      </c>
      <c r="J39" s="25"/>
      <c r="K39" s="25"/>
      <c r="M39" s="7" t="s">
        <v>25</v>
      </c>
      <c r="O39" s="25">
        <v>9620</v>
      </c>
      <c r="P39" s="25"/>
      <c r="Q39" s="25"/>
      <c r="S39" s="7" t="s">
        <v>25</v>
      </c>
    </row>
    <row r="40" spans="1:19" x14ac:dyDescent="0.25">
      <c r="A40" s="4">
        <v>2170</v>
      </c>
      <c r="D40" s="17" t="s">
        <v>49</v>
      </c>
      <c r="E40" s="17"/>
      <c r="F40" s="17"/>
      <c r="G40" s="17"/>
      <c r="I40" s="25">
        <v>2652626</v>
      </c>
      <c r="J40" s="25"/>
      <c r="K40" s="25"/>
      <c r="M40">
        <v>10</v>
      </c>
      <c r="O40" s="25">
        <v>2327248</v>
      </c>
      <c r="P40" s="25"/>
      <c r="Q40" s="25"/>
      <c r="S40">
        <v>10</v>
      </c>
    </row>
    <row r="41" spans="1:19" x14ac:dyDescent="0.25">
      <c r="A41" s="4">
        <v>2216</v>
      </c>
      <c r="D41" s="36" t="s">
        <v>50</v>
      </c>
      <c r="E41" s="36"/>
      <c r="F41" s="36"/>
      <c r="G41" s="36"/>
      <c r="I41" s="25">
        <v>2763586</v>
      </c>
      <c r="J41" s="25"/>
      <c r="K41" s="25"/>
      <c r="M41">
        <v>10</v>
      </c>
      <c r="O41" s="30" t="s">
        <v>25</v>
      </c>
      <c r="P41" s="30"/>
      <c r="Q41" s="30"/>
      <c r="S41" s="7" t="s">
        <v>25</v>
      </c>
    </row>
    <row r="42" spans="1:19" x14ac:dyDescent="0.25">
      <c r="A42" s="4">
        <v>2219</v>
      </c>
      <c r="D42" s="36" t="s">
        <v>51</v>
      </c>
      <c r="E42" s="36"/>
      <c r="F42" s="36"/>
      <c r="G42" s="36"/>
      <c r="I42" s="25">
        <v>2343189</v>
      </c>
      <c r="J42" s="25"/>
      <c r="K42" s="25"/>
      <c r="M42">
        <v>9</v>
      </c>
      <c r="O42" s="25">
        <v>2074727</v>
      </c>
      <c r="P42" s="25"/>
      <c r="Q42" s="25"/>
      <c r="S42">
        <v>9</v>
      </c>
    </row>
    <row r="43" spans="1:19" x14ac:dyDescent="0.25">
      <c r="A43" s="4">
        <v>2230</v>
      </c>
      <c r="D43" s="36" t="s">
        <v>52</v>
      </c>
      <c r="E43" s="36"/>
      <c r="F43" s="36"/>
      <c r="G43" s="36"/>
      <c r="I43" s="25">
        <v>696393</v>
      </c>
      <c r="J43" s="25"/>
      <c r="K43" s="25"/>
      <c r="M43">
        <v>3</v>
      </c>
      <c r="O43" s="25">
        <v>324613</v>
      </c>
      <c r="P43" s="25"/>
      <c r="Q43" s="25"/>
      <c r="S43">
        <v>1</v>
      </c>
    </row>
    <row r="44" spans="1:19" x14ac:dyDescent="0.25">
      <c r="A44" s="4">
        <v>2252</v>
      </c>
      <c r="D44" s="36" t="s">
        <v>53</v>
      </c>
      <c r="E44" s="36"/>
      <c r="F44" s="36"/>
      <c r="G44" s="36"/>
      <c r="I44" s="25">
        <v>118513</v>
      </c>
      <c r="J44" s="25"/>
      <c r="K44" s="25"/>
      <c r="M44" s="7" t="s">
        <v>58</v>
      </c>
      <c r="O44" s="25">
        <v>106735</v>
      </c>
      <c r="P44" s="25"/>
      <c r="Q44" s="25"/>
      <c r="S44" s="7" t="s">
        <v>25</v>
      </c>
    </row>
    <row r="45" spans="1:19" x14ac:dyDescent="0.25">
      <c r="A45" s="4">
        <v>2320</v>
      </c>
      <c r="D45" s="36" t="s">
        <v>54</v>
      </c>
      <c r="E45" s="36"/>
      <c r="F45" s="36"/>
      <c r="G45" s="36"/>
      <c r="I45" s="25">
        <v>143952</v>
      </c>
      <c r="J45" s="25"/>
      <c r="K45" s="25"/>
      <c r="M45">
        <v>1</v>
      </c>
      <c r="O45" s="40">
        <v>366</v>
      </c>
      <c r="P45" s="40"/>
      <c r="Q45" s="40"/>
      <c r="S45" s="7" t="s">
        <v>25</v>
      </c>
    </row>
    <row r="46" spans="1:19" x14ac:dyDescent="0.25">
      <c r="A46" s="4">
        <v>2399</v>
      </c>
      <c r="D46" s="36" t="s">
        <v>55</v>
      </c>
      <c r="E46" s="36"/>
      <c r="F46" s="36"/>
      <c r="G46" s="36"/>
      <c r="I46" s="20">
        <v>364780</v>
      </c>
      <c r="J46" s="20"/>
      <c r="K46" s="20"/>
      <c r="M46" s="1">
        <v>1</v>
      </c>
      <c r="O46" s="20">
        <v>495582</v>
      </c>
      <c r="P46" s="20"/>
      <c r="Q46" s="20"/>
      <c r="S46" s="1">
        <v>2</v>
      </c>
    </row>
    <row r="47" spans="1:19" x14ac:dyDescent="0.25">
      <c r="A47" t="s">
        <v>59</v>
      </c>
      <c r="D47" s="14" t="s">
        <v>56</v>
      </c>
      <c r="E47" s="14"/>
      <c r="F47" s="14"/>
      <c r="G47" s="14"/>
      <c r="I47" s="39">
        <f>I39+I40+I41+I42+I43+I44+I45+I46</f>
        <v>9093928</v>
      </c>
      <c r="J47" s="39"/>
      <c r="K47" s="39"/>
      <c r="M47" s="2">
        <f>M40+M41+M42+M43+M45+M46</f>
        <v>34</v>
      </c>
      <c r="O47" s="39">
        <f>O38+O39+O40+O42+O43+O44+O45+O46</f>
        <v>5490343</v>
      </c>
      <c r="P47" s="39"/>
      <c r="Q47" s="39"/>
      <c r="S47" s="2">
        <f>S38+S40+S42+S43+S46</f>
        <v>23</v>
      </c>
    </row>
    <row r="49" spans="1:19" x14ac:dyDescent="0.25">
      <c r="C49" s="17" t="s">
        <v>60</v>
      </c>
      <c r="D49" s="17"/>
    </row>
    <row r="50" spans="1:19" x14ac:dyDescent="0.25">
      <c r="A50" s="4">
        <v>2530</v>
      </c>
      <c r="D50" s="17" t="s">
        <v>63</v>
      </c>
      <c r="E50" s="17"/>
      <c r="F50" s="17"/>
      <c r="G50" s="17"/>
      <c r="I50" s="37" t="s">
        <v>57</v>
      </c>
      <c r="J50" s="38"/>
      <c r="K50" s="38"/>
      <c r="M50" s="7" t="s">
        <v>25</v>
      </c>
      <c r="O50" s="35">
        <v>184660</v>
      </c>
      <c r="P50" s="35"/>
      <c r="Q50" s="35"/>
      <c r="S50">
        <v>1</v>
      </c>
    </row>
    <row r="51" spans="1:19" x14ac:dyDescent="0.25">
      <c r="A51" s="4">
        <v>2540</v>
      </c>
      <c r="D51" s="17" t="s">
        <v>64</v>
      </c>
      <c r="E51" s="17"/>
      <c r="F51" s="17"/>
      <c r="G51" s="17"/>
      <c r="I51" s="16" t="s">
        <v>25</v>
      </c>
      <c r="J51" s="16"/>
      <c r="K51" s="16"/>
      <c r="M51" s="7" t="s">
        <v>25</v>
      </c>
      <c r="O51" s="25">
        <v>2566</v>
      </c>
      <c r="P51" s="25"/>
      <c r="Q51" s="25"/>
      <c r="S51" s="7" t="s">
        <v>25</v>
      </c>
    </row>
    <row r="52" spans="1:19" x14ac:dyDescent="0.25">
      <c r="A52" s="4">
        <v>2570</v>
      </c>
      <c r="D52" s="17" t="s">
        <v>65</v>
      </c>
      <c r="E52" s="17"/>
      <c r="F52" s="17"/>
      <c r="G52" s="17"/>
      <c r="I52" s="25">
        <v>567840</v>
      </c>
      <c r="J52" s="25"/>
      <c r="K52" s="25"/>
      <c r="M52">
        <v>2</v>
      </c>
      <c r="O52" s="25">
        <v>552179</v>
      </c>
      <c r="P52" s="25"/>
      <c r="Q52" s="25"/>
      <c r="S52">
        <v>2</v>
      </c>
    </row>
    <row r="53" spans="1:19" x14ac:dyDescent="0.25">
      <c r="A53" s="4">
        <v>2640</v>
      </c>
      <c r="D53" s="36" t="s">
        <v>66</v>
      </c>
      <c r="E53" s="36"/>
      <c r="F53" s="36"/>
      <c r="G53" s="36"/>
      <c r="I53" s="25">
        <v>148017</v>
      </c>
      <c r="J53" s="25"/>
      <c r="K53" s="25"/>
      <c r="M53">
        <v>1</v>
      </c>
      <c r="O53" s="25">
        <v>150647</v>
      </c>
      <c r="P53" s="25"/>
      <c r="Q53" s="25"/>
      <c r="S53" s="7" t="s">
        <v>25</v>
      </c>
    </row>
    <row r="54" spans="1:19" x14ac:dyDescent="0.25">
      <c r="A54" s="4">
        <v>2670</v>
      </c>
      <c r="D54" s="36" t="s">
        <v>67</v>
      </c>
      <c r="E54" s="36"/>
      <c r="F54" s="36"/>
      <c r="G54" s="36"/>
      <c r="I54" s="28">
        <v>359</v>
      </c>
      <c r="J54" s="28"/>
      <c r="K54" s="28"/>
      <c r="M54" s="8" t="s">
        <v>69</v>
      </c>
      <c r="O54" s="20">
        <v>1081</v>
      </c>
      <c r="P54" s="20"/>
      <c r="Q54" s="20"/>
      <c r="S54" s="8" t="s">
        <v>25</v>
      </c>
    </row>
    <row r="55" spans="1:19" x14ac:dyDescent="0.25">
      <c r="A55" t="s">
        <v>61</v>
      </c>
      <c r="D55" s="14" t="s">
        <v>68</v>
      </c>
      <c r="E55" s="14"/>
      <c r="F55" s="14"/>
      <c r="G55" s="14"/>
      <c r="I55" s="39">
        <f>I52+I53+I54</f>
        <v>716216</v>
      </c>
      <c r="J55" s="39"/>
      <c r="K55" s="39"/>
      <c r="M55" s="2">
        <f>M52+M53</f>
        <v>3</v>
      </c>
      <c r="O55" s="20">
        <f>O50+O51+O52+O53+O54</f>
        <v>891133</v>
      </c>
      <c r="P55" s="20"/>
      <c r="Q55" s="20"/>
      <c r="S55" s="1">
        <f>S50+S52</f>
        <v>3</v>
      </c>
    </row>
    <row r="57" spans="1:19" x14ac:dyDescent="0.25">
      <c r="A57" t="s">
        <v>62</v>
      </c>
      <c r="C57" s="14" t="s">
        <v>70</v>
      </c>
      <c r="D57" s="14"/>
      <c r="E57" s="14"/>
      <c r="F57" s="14"/>
      <c r="G57" s="14"/>
      <c r="I57" s="21">
        <f>I47+I55</f>
        <v>9810144</v>
      </c>
      <c r="J57" s="22"/>
      <c r="K57" s="22"/>
      <c r="M57" s="1">
        <f>M47+M55</f>
        <v>37</v>
      </c>
      <c r="O57" s="21">
        <f>O47+O55</f>
        <v>6381476</v>
      </c>
      <c r="P57" s="22"/>
      <c r="Q57" s="22"/>
      <c r="S57" s="1">
        <f>S47+S55</f>
        <v>26</v>
      </c>
    </row>
    <row r="58" spans="1:19" x14ac:dyDescent="0.25">
      <c r="C58" s="17" t="s">
        <v>71</v>
      </c>
      <c r="D58" s="17"/>
    </row>
    <row r="59" spans="1:19" x14ac:dyDescent="0.25">
      <c r="D59" s="17" t="s">
        <v>72</v>
      </c>
      <c r="E59" s="17"/>
      <c r="F59" s="17"/>
      <c r="G59" s="17"/>
    </row>
    <row r="60" spans="1:19" x14ac:dyDescent="0.25">
      <c r="A60" s="4">
        <v>3110</v>
      </c>
      <c r="D60" s="34" t="s">
        <v>73</v>
      </c>
      <c r="E60" s="34"/>
      <c r="F60" s="34"/>
      <c r="G60" s="34"/>
      <c r="I60" s="20">
        <v>5656272</v>
      </c>
      <c r="J60" s="20"/>
      <c r="K60" s="20"/>
      <c r="M60" s="1">
        <v>21</v>
      </c>
      <c r="O60" s="20">
        <v>5639971</v>
      </c>
      <c r="P60" s="20"/>
      <c r="Q60" s="20"/>
      <c r="S60" s="1">
        <v>23</v>
      </c>
    </row>
    <row r="61" spans="1:19" x14ac:dyDescent="0.25">
      <c r="D61" s="17" t="s">
        <v>78</v>
      </c>
      <c r="E61" s="17"/>
      <c r="F61" s="17"/>
      <c r="G61" s="17"/>
    </row>
    <row r="62" spans="1:19" x14ac:dyDescent="0.25">
      <c r="A62" s="4">
        <v>3210</v>
      </c>
      <c r="D62" s="34" t="s">
        <v>74</v>
      </c>
      <c r="E62" s="34"/>
      <c r="F62" s="34"/>
      <c r="G62" s="34"/>
      <c r="I62" s="25">
        <v>4661659</v>
      </c>
      <c r="J62" s="25"/>
      <c r="K62" s="25"/>
      <c r="M62">
        <v>17</v>
      </c>
      <c r="O62" s="25">
        <v>4563350</v>
      </c>
      <c r="P62" s="25"/>
      <c r="Q62" s="25"/>
      <c r="S62">
        <v>19</v>
      </c>
    </row>
    <row r="63" spans="1:19" x14ac:dyDescent="0.25">
      <c r="A63" s="4">
        <v>3271</v>
      </c>
      <c r="D63" s="29" t="s">
        <v>75</v>
      </c>
      <c r="E63" s="29"/>
      <c r="F63" s="29"/>
      <c r="G63" s="29"/>
      <c r="I63" s="25">
        <v>131736</v>
      </c>
      <c r="J63" s="25"/>
      <c r="K63" s="25"/>
      <c r="M63">
        <v>1</v>
      </c>
      <c r="O63" s="25">
        <v>138435</v>
      </c>
      <c r="P63" s="25"/>
      <c r="Q63" s="25"/>
      <c r="S63">
        <v>1</v>
      </c>
    </row>
    <row r="64" spans="1:19" x14ac:dyDescent="0.25">
      <c r="A64" s="4">
        <v>3260</v>
      </c>
      <c r="D64" s="29" t="s">
        <v>76</v>
      </c>
      <c r="E64" s="29"/>
      <c r="F64" s="29"/>
      <c r="G64" s="29"/>
      <c r="I64" s="28">
        <v>463</v>
      </c>
      <c r="J64" s="28"/>
      <c r="K64" s="28"/>
      <c r="M64" s="8" t="s">
        <v>25</v>
      </c>
      <c r="O64" s="27" t="s">
        <v>25</v>
      </c>
      <c r="P64" s="27"/>
      <c r="Q64" s="27"/>
      <c r="S64" s="8" t="s">
        <v>25</v>
      </c>
    </row>
    <row r="65" spans="1:19" x14ac:dyDescent="0.25">
      <c r="A65" s="4">
        <v>3200</v>
      </c>
      <c r="D65" s="14" t="s">
        <v>77</v>
      </c>
      <c r="E65" s="14"/>
      <c r="F65" s="14"/>
      <c r="G65" s="14"/>
      <c r="I65" s="20">
        <f>I62+I63+I64</f>
        <v>4793858</v>
      </c>
      <c r="J65" s="20"/>
      <c r="K65" s="20"/>
      <c r="M65" s="1">
        <f>M62+M63</f>
        <v>18</v>
      </c>
      <c r="O65" s="20">
        <f>O62+O63</f>
        <v>4701785</v>
      </c>
      <c r="P65" s="20"/>
      <c r="Q65" s="20"/>
      <c r="S65" s="1">
        <f>S62+S63</f>
        <v>20</v>
      </c>
    </row>
    <row r="66" spans="1:19" x14ac:dyDescent="0.25">
      <c r="D66" s="33" t="s">
        <v>79</v>
      </c>
      <c r="E66" s="33"/>
      <c r="F66" s="33"/>
      <c r="G66" s="33"/>
    </row>
    <row r="67" spans="1:19" x14ac:dyDescent="0.25">
      <c r="A67" s="4">
        <v>3310</v>
      </c>
      <c r="D67" s="29" t="s">
        <v>80</v>
      </c>
      <c r="E67" s="29"/>
      <c r="F67" s="29"/>
      <c r="G67" s="29"/>
      <c r="I67" s="25">
        <v>3061424</v>
      </c>
      <c r="J67" s="25"/>
      <c r="K67" s="25"/>
      <c r="M67">
        <v>11</v>
      </c>
      <c r="O67" s="25">
        <v>2715185</v>
      </c>
      <c r="P67" s="25"/>
      <c r="Q67" s="25"/>
      <c r="S67">
        <v>11</v>
      </c>
    </row>
    <row r="68" spans="1:19" x14ac:dyDescent="0.25">
      <c r="A68" s="4">
        <v>3320</v>
      </c>
      <c r="D68" s="29" t="s">
        <v>81</v>
      </c>
      <c r="E68" s="29"/>
      <c r="F68" s="29"/>
      <c r="G68" s="29"/>
      <c r="I68" s="30" t="s">
        <v>25</v>
      </c>
      <c r="J68" s="30"/>
      <c r="K68" s="30"/>
      <c r="M68" s="7" t="s">
        <v>25</v>
      </c>
      <c r="O68" s="25">
        <v>545303</v>
      </c>
      <c r="P68" s="25"/>
      <c r="Q68" s="25"/>
      <c r="S68">
        <v>2</v>
      </c>
    </row>
    <row r="69" spans="1:19" x14ac:dyDescent="0.25">
      <c r="A69" s="4">
        <v>3350</v>
      </c>
      <c r="D69" s="29" t="s">
        <v>82</v>
      </c>
      <c r="E69" s="29"/>
      <c r="F69" s="29"/>
      <c r="G69" s="29"/>
      <c r="I69" s="20">
        <v>3365589</v>
      </c>
      <c r="J69" s="20"/>
      <c r="K69" s="20"/>
      <c r="M69" s="1">
        <v>13</v>
      </c>
      <c r="O69" s="20">
        <v>3952535</v>
      </c>
      <c r="P69" s="20"/>
      <c r="Q69" s="20"/>
      <c r="S69" s="1">
        <v>17</v>
      </c>
    </row>
    <row r="70" spans="1:19" x14ac:dyDescent="0.25">
      <c r="A70" s="4">
        <v>3300</v>
      </c>
      <c r="D70" s="14" t="s">
        <v>83</v>
      </c>
      <c r="E70" s="14"/>
      <c r="F70" s="14"/>
      <c r="G70" s="14"/>
      <c r="I70" s="20">
        <f>I67+I69</f>
        <v>6427013</v>
      </c>
      <c r="J70" s="20"/>
      <c r="K70" s="20"/>
      <c r="M70" s="1">
        <f>M67+M69</f>
        <v>24</v>
      </c>
      <c r="O70" s="20">
        <f>O67+O68+O69</f>
        <v>7213023</v>
      </c>
      <c r="P70" s="20"/>
      <c r="Q70" s="20"/>
      <c r="S70" s="1">
        <f>S67+S68+S69</f>
        <v>30</v>
      </c>
    </row>
    <row r="71" spans="1:19" x14ac:dyDescent="0.25">
      <c r="D71" s="33" t="s">
        <v>84</v>
      </c>
      <c r="E71" s="33"/>
      <c r="F71" s="33"/>
      <c r="G71" s="33"/>
    </row>
    <row r="72" spans="1:19" x14ac:dyDescent="0.25">
      <c r="A72" s="4">
        <v>3410</v>
      </c>
      <c r="D72" s="29" t="s">
        <v>85</v>
      </c>
      <c r="E72" s="29"/>
      <c r="F72" s="29"/>
      <c r="G72" s="29"/>
      <c r="I72" s="25">
        <v>78355</v>
      </c>
      <c r="J72" s="25"/>
      <c r="K72" s="25"/>
      <c r="M72" s="7" t="s">
        <v>25</v>
      </c>
      <c r="O72" s="26">
        <v>-104345</v>
      </c>
      <c r="P72" s="26"/>
      <c r="Q72" s="26"/>
      <c r="S72" s="13">
        <v>-1</v>
      </c>
    </row>
    <row r="73" spans="1:19" x14ac:dyDescent="0.25">
      <c r="A73" s="4">
        <v>3425</v>
      </c>
      <c r="D73" s="29" t="s">
        <v>86</v>
      </c>
      <c r="E73" s="29"/>
      <c r="F73" s="29"/>
      <c r="G73" s="29"/>
      <c r="I73" s="31">
        <v>-77635</v>
      </c>
      <c r="J73" s="31"/>
      <c r="K73" s="31"/>
      <c r="M73" s="8" t="s">
        <v>25</v>
      </c>
      <c r="O73" s="20">
        <v>168944</v>
      </c>
      <c r="P73" s="20"/>
      <c r="Q73" s="20"/>
      <c r="S73" s="1">
        <v>1</v>
      </c>
    </row>
    <row r="74" spans="1:19" x14ac:dyDescent="0.25">
      <c r="A74" s="4">
        <v>3400</v>
      </c>
      <c r="D74" s="14" t="s">
        <v>87</v>
      </c>
      <c r="E74" s="14"/>
      <c r="F74" s="14"/>
      <c r="G74" s="14"/>
      <c r="I74" s="32">
        <f>I72+I73</f>
        <v>720</v>
      </c>
      <c r="J74" s="32"/>
      <c r="K74" s="32"/>
      <c r="M74" s="11" t="s">
        <v>25</v>
      </c>
      <c r="O74" s="20">
        <f>O72+O73</f>
        <v>64599</v>
      </c>
      <c r="P74" s="20"/>
      <c r="Q74" s="20"/>
      <c r="S74" s="11" t="s">
        <v>90</v>
      </c>
    </row>
    <row r="75" spans="1:19" x14ac:dyDescent="0.25">
      <c r="A75" t="s">
        <v>88</v>
      </c>
      <c r="C75" s="14" t="s">
        <v>89</v>
      </c>
      <c r="D75" s="14"/>
      <c r="E75" s="14"/>
      <c r="F75" s="14"/>
      <c r="G75" s="14"/>
      <c r="I75" s="23">
        <f>I60+I65+I70+I74</f>
        <v>16877863</v>
      </c>
      <c r="J75" s="24"/>
      <c r="K75" s="24"/>
      <c r="M75">
        <f>M60+M65+M70</f>
        <v>63</v>
      </c>
      <c r="O75" s="23">
        <f>O60+O65+O70+O74</f>
        <v>17619378</v>
      </c>
      <c r="P75" s="24"/>
      <c r="Q75" s="24"/>
      <c r="S75">
        <f>S60+S65+S70</f>
        <v>73</v>
      </c>
    </row>
    <row r="77" spans="1:19" x14ac:dyDescent="0.25">
      <c r="A77" t="s">
        <v>91</v>
      </c>
      <c r="C77" s="17" t="s">
        <v>93</v>
      </c>
      <c r="D77" s="17"/>
      <c r="I77" s="20">
        <v>120603</v>
      </c>
      <c r="J77" s="20"/>
      <c r="K77" s="20"/>
      <c r="M77" s="8" t="s">
        <v>25</v>
      </c>
      <c r="O77" s="20">
        <v>107891</v>
      </c>
      <c r="P77" s="20"/>
      <c r="Q77" s="20"/>
      <c r="S77" s="1">
        <v>1</v>
      </c>
    </row>
    <row r="79" spans="1:19" x14ac:dyDescent="0.25">
      <c r="A79" t="s">
        <v>92</v>
      </c>
      <c r="C79" s="14" t="s">
        <v>94</v>
      </c>
      <c r="D79" s="14"/>
      <c r="E79" s="14"/>
      <c r="F79" s="14"/>
      <c r="G79" s="14"/>
      <c r="I79" s="21">
        <f>I75+I77</f>
        <v>16998466</v>
      </c>
      <c r="J79" s="22"/>
      <c r="K79" s="22"/>
      <c r="M79" s="1">
        <f>M75</f>
        <v>63</v>
      </c>
      <c r="O79" s="21">
        <f>O75+O77</f>
        <v>17727269</v>
      </c>
      <c r="P79" s="22"/>
      <c r="Q79" s="22"/>
      <c r="S79" s="1">
        <f>S75+S77</f>
        <v>74</v>
      </c>
    </row>
    <row r="81" spans="1:19" ht="17.25" thickBot="1" x14ac:dyDescent="0.3">
      <c r="C81" s="15" t="s">
        <v>95</v>
      </c>
      <c r="D81" s="15"/>
      <c r="E81" s="15"/>
      <c r="F81" s="15"/>
      <c r="G81" s="15"/>
      <c r="I81" s="18">
        <f>I57+I79</f>
        <v>26808610</v>
      </c>
      <c r="J81" s="19"/>
      <c r="K81" s="19"/>
      <c r="M81" s="9">
        <f>M57+M79</f>
        <v>100</v>
      </c>
      <c r="O81" s="18">
        <f>O57+O79</f>
        <v>24108745</v>
      </c>
      <c r="P81" s="19"/>
      <c r="Q81" s="19"/>
      <c r="S81" s="9">
        <f>S57+S79</f>
        <v>100</v>
      </c>
    </row>
    <row r="82" spans="1:19" ht="17.25" thickTop="1" x14ac:dyDescent="0.25">
      <c r="F82" s="5"/>
      <c r="G82" s="5"/>
      <c r="H82" s="5"/>
      <c r="I82" s="5"/>
      <c r="J82" s="5"/>
      <c r="K82" s="5"/>
      <c r="L82" s="5"/>
      <c r="M82" s="5"/>
    </row>
    <row r="83" spans="1:19" x14ac:dyDescent="0.25">
      <c r="F83" s="14" t="s">
        <v>96</v>
      </c>
      <c r="G83" s="14"/>
      <c r="H83" s="14"/>
      <c r="I83" s="14"/>
      <c r="J83" s="14"/>
      <c r="K83" s="14"/>
      <c r="L83" s="14"/>
      <c r="M83" s="14"/>
    </row>
    <row r="84" spans="1:19" x14ac:dyDescent="0.25">
      <c r="G84" s="14" t="s">
        <v>97</v>
      </c>
      <c r="H84" s="14"/>
      <c r="I84" s="14"/>
      <c r="J84" s="14"/>
      <c r="K84" s="14"/>
      <c r="L84" s="14"/>
      <c r="M84" s="14"/>
    </row>
    <row r="86" spans="1:19" x14ac:dyDescent="0.25">
      <c r="A86" s="15" t="s">
        <v>98</v>
      </c>
      <c r="B86" s="15"/>
      <c r="C86" s="15"/>
      <c r="D86" s="12"/>
      <c r="G86" s="16" t="s">
        <v>99</v>
      </c>
      <c r="H86" s="16"/>
      <c r="L86" s="15" t="s">
        <v>100</v>
      </c>
      <c r="M86" s="15"/>
      <c r="N86" s="15"/>
      <c r="O86" s="5"/>
    </row>
  </sheetData>
  <mergeCells count="191">
    <mergeCell ref="O29:Q29"/>
    <mergeCell ref="O30:Q30"/>
    <mergeCell ref="O31:Q31"/>
    <mergeCell ref="O32:Q32"/>
    <mergeCell ref="O24:Q24"/>
    <mergeCell ref="O25:Q25"/>
    <mergeCell ref="O26:Q26"/>
    <mergeCell ref="O27:Q27"/>
    <mergeCell ref="O28:Q28"/>
    <mergeCell ref="D29:G29"/>
    <mergeCell ref="D30:G30"/>
    <mergeCell ref="D31:G31"/>
    <mergeCell ref="D32:G32"/>
    <mergeCell ref="I28:K28"/>
    <mergeCell ref="I29:K29"/>
    <mergeCell ref="I30:K30"/>
    <mergeCell ref="I31:K31"/>
    <mergeCell ref="I32:K32"/>
    <mergeCell ref="D24:G24"/>
    <mergeCell ref="D25:G25"/>
    <mergeCell ref="D26:G26"/>
    <mergeCell ref="D27:G27"/>
    <mergeCell ref="I24:K24"/>
    <mergeCell ref="I25:K25"/>
    <mergeCell ref="I26:K26"/>
    <mergeCell ref="I27:K27"/>
    <mergeCell ref="D28:G28"/>
    <mergeCell ref="O7:Q7"/>
    <mergeCell ref="I6:M6"/>
    <mergeCell ref="O6:S6"/>
    <mergeCell ref="C22:D22"/>
    <mergeCell ref="D23:G23"/>
    <mergeCell ref="I23:K23"/>
    <mergeCell ref="O23:Q23"/>
    <mergeCell ref="D13:G13"/>
    <mergeCell ref="C8:D8"/>
    <mergeCell ref="D9:G9"/>
    <mergeCell ref="D10:G10"/>
    <mergeCell ref="D11:G11"/>
    <mergeCell ref="D12:G12"/>
    <mergeCell ref="D20:G20"/>
    <mergeCell ref="I9:K9"/>
    <mergeCell ref="I10:K10"/>
    <mergeCell ref="I12:K12"/>
    <mergeCell ref="I13:K13"/>
    <mergeCell ref="I14:K14"/>
    <mergeCell ref="I15:K15"/>
    <mergeCell ref="F1:M1"/>
    <mergeCell ref="G2:L2"/>
    <mergeCell ref="G3:L3"/>
    <mergeCell ref="C7:G7"/>
    <mergeCell ref="I7:K7"/>
    <mergeCell ref="I20:K20"/>
    <mergeCell ref="O20:Q20"/>
    <mergeCell ref="O15:Q15"/>
    <mergeCell ref="O14:Q14"/>
    <mergeCell ref="O13:Q13"/>
    <mergeCell ref="D18:G18"/>
    <mergeCell ref="D19:G19"/>
    <mergeCell ref="O9:Q9"/>
    <mergeCell ref="O19:Q19"/>
    <mergeCell ref="O18:Q18"/>
    <mergeCell ref="O17:Q17"/>
    <mergeCell ref="O16:Q16"/>
    <mergeCell ref="O11:Q11"/>
    <mergeCell ref="O10:Q10"/>
    <mergeCell ref="I18:K18"/>
    <mergeCell ref="I19:K19"/>
    <mergeCell ref="O12:Q12"/>
    <mergeCell ref="I16:K16"/>
    <mergeCell ref="I17:K17"/>
    <mergeCell ref="D14:G14"/>
    <mergeCell ref="D15:G15"/>
    <mergeCell ref="D16:G16"/>
    <mergeCell ref="D17:G17"/>
    <mergeCell ref="I11:K11"/>
    <mergeCell ref="C37:D37"/>
    <mergeCell ref="D38:G38"/>
    <mergeCell ref="D39:G39"/>
    <mergeCell ref="D40:G40"/>
    <mergeCell ref="D41:G41"/>
    <mergeCell ref="C34:G34"/>
    <mergeCell ref="I34:K34"/>
    <mergeCell ref="O34:Q34"/>
    <mergeCell ref="C36:G36"/>
    <mergeCell ref="O38:Q38"/>
    <mergeCell ref="O39:Q39"/>
    <mergeCell ref="O40:Q40"/>
    <mergeCell ref="O41:Q41"/>
    <mergeCell ref="O42:Q42"/>
    <mergeCell ref="D47:G47"/>
    <mergeCell ref="I38:K38"/>
    <mergeCell ref="I39:K39"/>
    <mergeCell ref="I40:K40"/>
    <mergeCell ref="I41:K41"/>
    <mergeCell ref="I42:K42"/>
    <mergeCell ref="I43:K43"/>
    <mergeCell ref="I44:K44"/>
    <mergeCell ref="I45:K45"/>
    <mergeCell ref="I46:K46"/>
    <mergeCell ref="I47:K47"/>
    <mergeCell ref="D42:G42"/>
    <mergeCell ref="D43:G43"/>
    <mergeCell ref="D44:G44"/>
    <mergeCell ref="D45:G45"/>
    <mergeCell ref="D46:G46"/>
    <mergeCell ref="C49:D49"/>
    <mergeCell ref="D50:G50"/>
    <mergeCell ref="D51:G51"/>
    <mergeCell ref="D52:G52"/>
    <mergeCell ref="D53:G53"/>
    <mergeCell ref="O43:Q43"/>
    <mergeCell ref="O44:Q44"/>
    <mergeCell ref="O45:Q45"/>
    <mergeCell ref="O46:Q46"/>
    <mergeCell ref="O47:Q47"/>
    <mergeCell ref="I57:K57"/>
    <mergeCell ref="O50:Q50"/>
    <mergeCell ref="O51:Q51"/>
    <mergeCell ref="O52:Q52"/>
    <mergeCell ref="O53:Q53"/>
    <mergeCell ref="O54:Q54"/>
    <mergeCell ref="O55:Q55"/>
    <mergeCell ref="O57:Q57"/>
    <mergeCell ref="D54:G54"/>
    <mergeCell ref="D55:G55"/>
    <mergeCell ref="I50:K50"/>
    <mergeCell ref="I51:K51"/>
    <mergeCell ref="I52:K52"/>
    <mergeCell ref="I53:K53"/>
    <mergeCell ref="I54:K54"/>
    <mergeCell ref="I55:K55"/>
    <mergeCell ref="D71:G71"/>
    <mergeCell ref="D62:G62"/>
    <mergeCell ref="D64:G64"/>
    <mergeCell ref="D63:G63"/>
    <mergeCell ref="D65:G65"/>
    <mergeCell ref="D66:G66"/>
    <mergeCell ref="C57:G57"/>
    <mergeCell ref="C58:D58"/>
    <mergeCell ref="D59:G59"/>
    <mergeCell ref="D60:G60"/>
    <mergeCell ref="D61:G61"/>
    <mergeCell ref="O60:Q60"/>
    <mergeCell ref="O62:Q62"/>
    <mergeCell ref="O63:Q63"/>
    <mergeCell ref="O64:Q64"/>
    <mergeCell ref="O65:Q65"/>
    <mergeCell ref="I62:K62"/>
    <mergeCell ref="I63:K63"/>
    <mergeCell ref="I64:K64"/>
    <mergeCell ref="I65:K65"/>
    <mergeCell ref="I60:K60"/>
    <mergeCell ref="O73:Q73"/>
    <mergeCell ref="O74:Q74"/>
    <mergeCell ref="C75:G75"/>
    <mergeCell ref="I75:K75"/>
    <mergeCell ref="O75:Q75"/>
    <mergeCell ref="O67:Q67"/>
    <mergeCell ref="O68:Q68"/>
    <mergeCell ref="O69:Q69"/>
    <mergeCell ref="O70:Q70"/>
    <mergeCell ref="O72:Q72"/>
    <mergeCell ref="D72:G72"/>
    <mergeCell ref="D73:G73"/>
    <mergeCell ref="D74:G74"/>
    <mergeCell ref="I67:K67"/>
    <mergeCell ref="I68:K68"/>
    <mergeCell ref="I69:K69"/>
    <mergeCell ref="I70:K70"/>
    <mergeCell ref="I72:K72"/>
    <mergeCell ref="I73:K73"/>
    <mergeCell ref="I74:K74"/>
    <mergeCell ref="D67:G67"/>
    <mergeCell ref="D68:G68"/>
    <mergeCell ref="D69:G69"/>
    <mergeCell ref="D70:G70"/>
    <mergeCell ref="G84:M84"/>
    <mergeCell ref="A86:C86"/>
    <mergeCell ref="G86:H86"/>
    <mergeCell ref="L86:N86"/>
    <mergeCell ref="C81:G81"/>
    <mergeCell ref="I81:K81"/>
    <mergeCell ref="O81:Q81"/>
    <mergeCell ref="F83:M83"/>
    <mergeCell ref="C77:D77"/>
    <mergeCell ref="C79:G79"/>
    <mergeCell ref="I77:K77"/>
    <mergeCell ref="I79:K79"/>
    <mergeCell ref="O77:Q77"/>
    <mergeCell ref="O79:Q79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合併資產負債表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Diana</cp:lastModifiedBy>
  <dcterms:created xsi:type="dcterms:W3CDTF">2013-09-27T09:21:57Z</dcterms:created>
  <dcterms:modified xsi:type="dcterms:W3CDTF">2013-09-28T07:53:11Z</dcterms:modified>
</cp:coreProperties>
</file>