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0730" windowHeight="11760"/>
  </bookViews>
  <sheets>
    <sheet name="合併資產負債表" sheetId="1" r:id="rId1"/>
    <sheet name="工作表2" sheetId="2" r:id="rId2"/>
    <sheet name="工作表3" sheetId="3" r:id="rId3"/>
  </sheets>
  <definedNames>
    <definedName name="SUM">合併資產負債表!$F$18</definedName>
  </definedNames>
  <calcPr calcId="144525"/>
</workbook>
</file>

<file path=xl/calcChain.xml><?xml version="1.0" encoding="utf-8"?>
<calcChain xmlns="http://schemas.openxmlformats.org/spreadsheetml/2006/main">
  <c r="G27" i="1" l="1"/>
  <c r="U19" i="1"/>
  <c r="I27" i="1"/>
  <c r="J27" i="1"/>
  <c r="U35" i="1"/>
  <c r="T35" i="1"/>
  <c r="R35" i="1"/>
  <c r="Q35" i="1"/>
  <c r="U24" i="1" l="1"/>
  <c r="U37" i="1" s="1"/>
  <c r="T22" i="1"/>
  <c r="Q22" i="1"/>
  <c r="R19" i="1"/>
  <c r="R24" i="1" s="1"/>
  <c r="R37" i="1" s="1"/>
  <c r="T19" i="1"/>
  <c r="Q19" i="1"/>
  <c r="F27" i="1"/>
  <c r="F37" i="1" s="1"/>
  <c r="I18" i="1"/>
  <c r="I37" i="1" s="1"/>
  <c r="F18" i="1"/>
  <c r="G18" i="1"/>
  <c r="G37" i="1" s="1"/>
  <c r="J18" i="1"/>
  <c r="J37" i="1" s="1"/>
  <c r="Q24" i="1" l="1"/>
  <c r="Q37" i="1" s="1"/>
  <c r="T24" i="1"/>
  <c r="T37" i="1" s="1"/>
</calcChain>
</file>

<file path=xl/sharedStrings.xml><?xml version="1.0" encoding="utf-8"?>
<sst xmlns="http://schemas.openxmlformats.org/spreadsheetml/2006/main" count="124" uniqueCount="82">
  <si>
    <t>一○ 二年
六月三十日</t>
    <phoneticPr fontId="2" type="noConversion"/>
  </si>
  <si>
    <t>代碼</t>
    <phoneticPr fontId="2" type="noConversion"/>
  </si>
  <si>
    <t>承啟科技股份有限公司及子公司</t>
    <phoneticPr fontId="2" type="noConversion"/>
  </si>
  <si>
    <t>合併資產負債表</t>
    <phoneticPr fontId="2" type="noConversion"/>
  </si>
  <si>
    <t>金額</t>
    <phoneticPr fontId="2" type="noConversion"/>
  </si>
  <si>
    <t>金額</t>
    <phoneticPr fontId="2" type="noConversion"/>
  </si>
  <si>
    <t>％</t>
    <phoneticPr fontId="2" type="noConversion"/>
  </si>
  <si>
    <t>11XX</t>
    <phoneticPr fontId="2" type="noConversion"/>
  </si>
  <si>
    <t>預付款項</t>
    <phoneticPr fontId="2" type="noConversion"/>
  </si>
  <si>
    <t>其他流動資產</t>
    <phoneticPr fontId="2" type="noConversion"/>
  </si>
  <si>
    <t>四、六(一)</t>
    <phoneticPr fontId="2" type="noConversion"/>
  </si>
  <si>
    <t>四、六(二)</t>
    <phoneticPr fontId="2" type="noConversion"/>
  </si>
  <si>
    <t>四、六(三)</t>
    <phoneticPr fontId="2" type="noConversion"/>
  </si>
  <si>
    <t>四、六(四)</t>
    <phoneticPr fontId="2" type="noConversion"/>
  </si>
  <si>
    <t>附註</t>
    <phoneticPr fontId="2" type="noConversion"/>
  </si>
  <si>
    <t>-</t>
    <phoneticPr fontId="2" type="noConversion"/>
  </si>
  <si>
    <t>一○ 一年
十二月三十一日</t>
    <phoneticPr fontId="2" type="noConversion"/>
  </si>
  <si>
    <t>四、六(二)</t>
    <phoneticPr fontId="2" type="noConversion"/>
  </si>
  <si>
    <t>四、六(三)、七</t>
    <phoneticPr fontId="2" type="noConversion"/>
  </si>
  <si>
    <t>％</t>
    <phoneticPr fontId="2" type="noConversion"/>
  </si>
  <si>
    <t>-</t>
    <phoneticPr fontId="2" type="noConversion"/>
  </si>
  <si>
    <t>無活絡市場之債券投資─流動</t>
    <phoneticPr fontId="2" type="noConversion"/>
  </si>
  <si>
    <t>應收帳款</t>
    <phoneticPr fontId="2" type="noConversion"/>
  </si>
  <si>
    <t>應收帳款─關係人</t>
    <phoneticPr fontId="2" type="noConversion"/>
  </si>
  <si>
    <t>其他應收款</t>
    <phoneticPr fontId="2" type="noConversion"/>
  </si>
  <si>
    <t>存貨</t>
    <phoneticPr fontId="2" type="noConversion"/>
  </si>
  <si>
    <t>流動資產合計</t>
    <phoneticPr fontId="2" type="noConversion"/>
  </si>
  <si>
    <t xml:space="preserve">       透過損益按公允價值衡量之金融資產─流動</t>
    <phoneticPr fontId="2" type="noConversion"/>
  </si>
  <si>
    <t>非流動資產</t>
    <phoneticPr fontId="2" type="noConversion"/>
  </si>
  <si>
    <t>不動產、廠房及設備</t>
    <phoneticPr fontId="2" type="noConversion"/>
  </si>
  <si>
    <t>預付設備款</t>
    <phoneticPr fontId="2" type="noConversion"/>
  </si>
  <si>
    <t>存出保證金</t>
    <phoneticPr fontId="2" type="noConversion"/>
  </si>
  <si>
    <t>長期預付租金</t>
    <phoneticPr fontId="2" type="noConversion"/>
  </si>
  <si>
    <t>非流動資產合計</t>
    <phoneticPr fontId="2" type="noConversion"/>
  </si>
  <si>
    <t>四、六(五)</t>
    <phoneticPr fontId="2" type="noConversion"/>
  </si>
  <si>
    <t>四、六(六)</t>
    <phoneticPr fontId="2" type="noConversion"/>
  </si>
  <si>
    <t>代碼</t>
    <phoneticPr fontId="2" type="noConversion"/>
  </si>
  <si>
    <t>附註</t>
    <phoneticPr fontId="2" type="noConversion"/>
  </si>
  <si>
    <t>金額</t>
    <phoneticPr fontId="2" type="noConversion"/>
  </si>
  <si>
    <t>％</t>
    <phoneticPr fontId="2" type="noConversion"/>
  </si>
  <si>
    <t>金額</t>
    <phoneticPr fontId="2" type="noConversion"/>
  </si>
  <si>
    <t>流動負債</t>
    <phoneticPr fontId="2" type="noConversion"/>
  </si>
  <si>
    <t>21XX</t>
    <phoneticPr fontId="2" type="noConversion"/>
  </si>
  <si>
    <t>應付票據─關係人</t>
    <phoneticPr fontId="2" type="noConversion"/>
  </si>
  <si>
    <t>流動負債合計</t>
    <phoneticPr fontId="2" type="noConversion"/>
  </si>
  <si>
    <t>六(七)</t>
    <phoneticPr fontId="2" type="noConversion"/>
  </si>
  <si>
    <t>七</t>
    <phoneticPr fontId="2" type="noConversion"/>
  </si>
  <si>
    <t>四</t>
    <phoneticPr fontId="2" type="noConversion"/>
  </si>
  <si>
    <t>現金及約當現金</t>
    <phoneticPr fontId="2" type="noConversion"/>
  </si>
  <si>
    <t>短期借款</t>
    <phoneticPr fontId="2" type="noConversion"/>
  </si>
  <si>
    <t>應付票據</t>
    <phoneticPr fontId="2" type="noConversion"/>
  </si>
  <si>
    <t>應付帳款</t>
    <phoneticPr fontId="2" type="noConversion"/>
  </si>
  <si>
    <t>應付帳款─關係人</t>
    <phoneticPr fontId="2" type="noConversion"/>
  </si>
  <si>
    <t>其他應付款</t>
    <phoneticPr fontId="2" type="noConversion"/>
  </si>
  <si>
    <t>預收貨款</t>
    <phoneticPr fontId="2" type="noConversion"/>
  </si>
  <si>
    <t>當期所得稅負債</t>
    <phoneticPr fontId="2" type="noConversion"/>
  </si>
  <si>
    <t>其他應付款─關係人</t>
    <phoneticPr fontId="2" type="noConversion"/>
  </si>
  <si>
    <t>其他流動負債</t>
    <phoneticPr fontId="2" type="noConversion"/>
  </si>
  <si>
    <t>負            債           及           權            益</t>
    <phoneticPr fontId="2" type="noConversion"/>
  </si>
  <si>
    <t>存入保證金</t>
    <phoneticPr fontId="2" type="noConversion"/>
  </si>
  <si>
    <t>非流動負債合計</t>
    <phoneticPr fontId="2" type="noConversion"/>
  </si>
  <si>
    <t>非流動負債</t>
    <phoneticPr fontId="2" type="noConversion"/>
  </si>
  <si>
    <t>25XX</t>
    <phoneticPr fontId="2" type="noConversion"/>
  </si>
  <si>
    <t>2XXX</t>
    <phoneticPr fontId="2" type="noConversion"/>
  </si>
  <si>
    <t>負債合計</t>
    <phoneticPr fontId="2" type="noConversion"/>
  </si>
  <si>
    <t>-</t>
    <phoneticPr fontId="2" type="noConversion"/>
  </si>
  <si>
    <t>民國一○ 二年六月三十日、一○ 一年十二月三十一日</t>
    <phoneticPr fontId="2" type="noConversion"/>
  </si>
  <si>
    <t>歸屬於母公司業主之權益股本</t>
    <phoneticPr fontId="2" type="noConversion"/>
  </si>
  <si>
    <t>保留盈餘</t>
    <phoneticPr fontId="2" type="noConversion"/>
  </si>
  <si>
    <t>其他權益</t>
    <phoneticPr fontId="2" type="noConversion"/>
  </si>
  <si>
    <t>3XXX</t>
    <phoneticPr fontId="2" type="noConversion"/>
  </si>
  <si>
    <t>權益合計</t>
    <phoneticPr fontId="2" type="noConversion"/>
  </si>
  <si>
    <t>普通股股本</t>
    <phoneticPr fontId="2" type="noConversion"/>
  </si>
  <si>
    <t>得分配股票股利</t>
    <phoneticPr fontId="2" type="noConversion"/>
  </si>
  <si>
    <t>法定盈餘公積</t>
    <phoneticPr fontId="2" type="noConversion"/>
  </si>
  <si>
    <t>特別盈餘公積</t>
    <phoneticPr fontId="2" type="noConversion"/>
  </si>
  <si>
    <t>國外營運機構財務報表計算之兌換差額</t>
    <phoneticPr fontId="2" type="noConversion"/>
  </si>
  <si>
    <t>未分配盈餘(待彌補虧損)</t>
    <phoneticPr fontId="2" type="noConversion"/>
  </si>
  <si>
    <t>六(九)</t>
    <phoneticPr fontId="2" type="noConversion"/>
  </si>
  <si>
    <t>負債及權益合計</t>
    <phoneticPr fontId="2" type="noConversion"/>
  </si>
  <si>
    <t>1XXX</t>
    <phoneticPr fontId="2" type="noConversion"/>
  </si>
  <si>
    <t>資產總計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</si>
</sst>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00"/>
    <numFmt numFmtId="177" formatCode="_-* #,##0_-;\-* #,##0_-;_-* &quot;-&quot;??_-;_-@_-"/>
    <numFmt numFmtId="178" formatCode="_-&quot;$&quot;* #,##0_-;\-&quot;$&quot;* #,##0_-;_-&quot;$&quot;* &quot;-&quot;??_-;_-@_-"/>
    <numFmt numFmtId="179" formatCode="#,##0_);\(#,##0\)"/>
    <numFmt numFmtId="180" formatCode="0_);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177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0" fontId="0" fillId="0" borderId="0" xfId="0" applyAlignment="1">
      <alignment horizontal="right" vertical="top" indent="1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 indent="2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178" fontId="0" fillId="0" borderId="0" xfId="2" applyNumberFormat="1" applyFont="1">
      <alignment vertical="center"/>
    </xf>
    <xf numFmtId="177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2" xfId="1" applyNumberFormat="1" applyFont="1" applyBorder="1">
      <alignment vertical="center"/>
    </xf>
    <xf numFmtId="0" fontId="0" fillId="0" borderId="0" xfId="0" applyAlignment="1">
      <alignment horizontal="left" vertical="center" wrapText="1" indent="2"/>
    </xf>
    <xf numFmtId="177" fontId="0" fillId="0" borderId="2" xfId="0" applyNumberFormat="1" applyBorder="1">
      <alignment vertical="center"/>
    </xf>
    <xf numFmtId="176" fontId="0" fillId="0" borderId="1" xfId="0" applyNumberFormat="1" applyBorder="1" applyAlignment="1">
      <alignment horizontal="left" vertical="distributed" wrapText="1"/>
    </xf>
    <xf numFmtId="178" fontId="0" fillId="0" borderId="2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177" fontId="0" fillId="0" borderId="1" xfId="1" applyNumberFormat="1" applyFont="1" applyBorder="1" applyAlignment="1">
      <alignment horizontal="left" vertical="center" indent="2"/>
    </xf>
    <xf numFmtId="177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80" fontId="0" fillId="0" borderId="3" xfId="0" applyNumberFormat="1" applyBorder="1">
      <alignment vertical="center"/>
    </xf>
    <xf numFmtId="178" fontId="0" fillId="0" borderId="3" xfId="2" applyNumberFormat="1" applyFont="1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G4" workbookViewId="0">
      <selection activeCell="T7" sqref="T7"/>
    </sheetView>
  </sheetViews>
  <sheetFormatPr defaultRowHeight="16.5" x14ac:dyDescent="0.25"/>
  <cols>
    <col min="1" max="1" width="9.375" customWidth="1"/>
    <col min="2" max="2" width="1.125" customWidth="1"/>
    <col min="3" max="3" width="33.25" customWidth="1"/>
    <col min="4" max="4" width="13" bestFit="1" customWidth="1"/>
    <col min="5" max="5" width="1.375" customWidth="1"/>
    <col min="6" max="6" width="14.875" customWidth="1"/>
    <col min="7" max="7" width="7.125" bestFit="1" customWidth="1"/>
    <col min="8" max="8" width="1.125" style="2" customWidth="1"/>
    <col min="9" max="9" width="14.75" customWidth="1"/>
    <col min="10" max="10" width="3.75" customWidth="1"/>
    <col min="11" max="11" width="16.125" bestFit="1" customWidth="1"/>
    <col min="12" max="12" width="11.125" customWidth="1"/>
    <col min="13" max="13" width="1.125" customWidth="1"/>
    <col min="14" max="14" width="34" customWidth="1"/>
    <col min="16" max="16" width="1.375" customWidth="1"/>
    <col min="17" max="17" width="14.75" bestFit="1" customWidth="1"/>
    <col min="18" max="18" width="3.75" customWidth="1"/>
    <col min="19" max="19" width="1.125" customWidth="1"/>
    <col min="20" max="20" width="14.625" customWidth="1"/>
    <col min="21" max="21" width="4.875" customWidth="1"/>
    <col min="22" max="22" width="14.75" customWidth="1"/>
    <col min="23" max="23" width="4.375" customWidth="1"/>
  </cols>
  <sheetData>
    <row r="1" spans="1:23" x14ac:dyDescent="0.25">
      <c r="C1" s="1"/>
      <c r="H1"/>
    </row>
    <row r="2" spans="1:23" x14ac:dyDescent="0.25">
      <c r="J2" s="11" t="s">
        <v>2</v>
      </c>
    </row>
    <row r="3" spans="1:23" x14ac:dyDescent="0.25">
      <c r="K3" s="3" t="s">
        <v>3</v>
      </c>
    </row>
    <row r="4" spans="1:23" x14ac:dyDescent="0.25">
      <c r="K4" s="3" t="s">
        <v>66</v>
      </c>
    </row>
    <row r="5" spans="1:23" ht="21.75" customHeight="1" x14ac:dyDescent="0.25"/>
    <row r="6" spans="1:23" ht="39.75" customHeight="1" x14ac:dyDescent="0.25">
      <c r="D6" s="15"/>
      <c r="F6" s="36" t="s">
        <v>0</v>
      </c>
      <c r="G6" s="6"/>
      <c r="I6" s="36" t="s">
        <v>16</v>
      </c>
      <c r="J6" s="6"/>
      <c r="Q6" s="36" t="s">
        <v>0</v>
      </c>
      <c r="T6" s="36" t="s">
        <v>16</v>
      </c>
      <c r="W6" s="15"/>
    </row>
    <row r="7" spans="1:23" ht="24.75" customHeight="1" x14ac:dyDescent="0.25">
      <c r="A7" s="6" t="s">
        <v>1</v>
      </c>
      <c r="B7" s="15"/>
      <c r="C7" s="6"/>
      <c r="D7" s="19" t="s">
        <v>14</v>
      </c>
      <c r="F7" s="19" t="s">
        <v>5</v>
      </c>
      <c r="G7" s="7" t="s">
        <v>19</v>
      </c>
      <c r="I7" s="25" t="s">
        <v>4</v>
      </c>
      <c r="J7" s="7" t="s">
        <v>6</v>
      </c>
      <c r="L7" s="19" t="s">
        <v>36</v>
      </c>
      <c r="N7" s="23" t="s">
        <v>58</v>
      </c>
      <c r="O7" s="19" t="s">
        <v>37</v>
      </c>
      <c r="Q7" s="26" t="s">
        <v>38</v>
      </c>
      <c r="R7" s="25" t="s">
        <v>39</v>
      </c>
      <c r="T7" s="26" t="s">
        <v>40</v>
      </c>
      <c r="U7" s="25" t="s">
        <v>39</v>
      </c>
    </row>
    <row r="8" spans="1:23" x14ac:dyDescent="0.25">
      <c r="A8" s="4">
        <v>4000</v>
      </c>
      <c r="K8" s="21"/>
      <c r="N8" t="s">
        <v>41</v>
      </c>
    </row>
    <row r="9" spans="1:23" x14ac:dyDescent="0.25">
      <c r="A9" s="4">
        <v>1100</v>
      </c>
      <c r="C9" s="14" t="s">
        <v>48</v>
      </c>
      <c r="D9" t="s">
        <v>10</v>
      </c>
      <c r="F9" s="9">
        <v>389735</v>
      </c>
      <c r="G9" s="3">
        <v>18</v>
      </c>
      <c r="I9" s="16">
        <v>300068</v>
      </c>
      <c r="J9" s="3">
        <v>23</v>
      </c>
      <c r="L9" s="4">
        <v>2100</v>
      </c>
      <c r="N9" s="14" t="s">
        <v>49</v>
      </c>
      <c r="O9" t="s">
        <v>45</v>
      </c>
      <c r="Q9" s="17">
        <v>640366</v>
      </c>
      <c r="R9" s="3">
        <v>29</v>
      </c>
      <c r="T9" s="17">
        <v>58088</v>
      </c>
      <c r="U9" s="3">
        <v>5</v>
      </c>
    </row>
    <row r="10" spans="1:23" ht="34.5" customHeight="1" x14ac:dyDescent="0.25">
      <c r="A10" s="4">
        <v>1110</v>
      </c>
      <c r="C10" s="5" t="s">
        <v>27</v>
      </c>
      <c r="D10" t="s">
        <v>17</v>
      </c>
      <c r="F10" s="10" t="s">
        <v>15</v>
      </c>
      <c r="G10" s="13" t="s">
        <v>15</v>
      </c>
      <c r="I10" s="10" t="s">
        <v>20</v>
      </c>
      <c r="J10" s="3" t="s">
        <v>15</v>
      </c>
      <c r="L10" s="4">
        <v>2150</v>
      </c>
      <c r="N10" s="14" t="s">
        <v>50</v>
      </c>
      <c r="Q10" s="8">
        <v>3</v>
      </c>
      <c r="R10" s="3" t="s">
        <v>15</v>
      </c>
      <c r="T10" s="8">
        <v>14</v>
      </c>
      <c r="U10" s="3" t="s">
        <v>15</v>
      </c>
    </row>
    <row r="11" spans="1:23" x14ac:dyDescent="0.25">
      <c r="A11" s="4">
        <v>1147</v>
      </c>
      <c r="C11" s="14" t="s">
        <v>21</v>
      </c>
      <c r="D11" t="s">
        <v>11</v>
      </c>
      <c r="F11" s="8">
        <v>38801</v>
      </c>
      <c r="G11" s="3">
        <v>2</v>
      </c>
      <c r="I11" s="10" t="s">
        <v>15</v>
      </c>
      <c r="J11" s="3" t="s">
        <v>15</v>
      </c>
      <c r="L11" s="4">
        <v>2160</v>
      </c>
      <c r="N11" s="14" t="s">
        <v>43</v>
      </c>
      <c r="O11" t="s">
        <v>46</v>
      </c>
      <c r="Q11" s="10" t="s">
        <v>15</v>
      </c>
      <c r="U11" s="3" t="s">
        <v>15</v>
      </c>
    </row>
    <row r="12" spans="1:23" x14ac:dyDescent="0.25">
      <c r="A12" s="4">
        <v>1170</v>
      </c>
      <c r="C12" s="14" t="s">
        <v>22</v>
      </c>
      <c r="D12" t="s">
        <v>12</v>
      </c>
      <c r="F12" s="8">
        <v>388120</v>
      </c>
      <c r="G12" s="3">
        <v>18</v>
      </c>
      <c r="I12" s="8">
        <v>722962</v>
      </c>
      <c r="J12" s="3">
        <v>55</v>
      </c>
      <c r="L12" s="4">
        <v>2170</v>
      </c>
      <c r="N12" s="14" t="s">
        <v>51</v>
      </c>
      <c r="Q12" s="8">
        <v>306667</v>
      </c>
      <c r="R12" s="3">
        <v>14</v>
      </c>
      <c r="T12" s="8">
        <v>163060</v>
      </c>
      <c r="U12" s="3">
        <v>12</v>
      </c>
    </row>
    <row r="13" spans="1:23" ht="33" x14ac:dyDescent="0.25">
      <c r="A13" s="4">
        <v>1180</v>
      </c>
      <c r="C13" s="14" t="s">
        <v>23</v>
      </c>
      <c r="D13" s="1" t="s">
        <v>18</v>
      </c>
      <c r="F13" s="8">
        <v>915332</v>
      </c>
      <c r="G13" s="3">
        <v>41</v>
      </c>
      <c r="I13" s="10" t="s">
        <v>15</v>
      </c>
      <c r="J13" s="3" t="s">
        <v>15</v>
      </c>
      <c r="L13" s="4">
        <v>2180</v>
      </c>
      <c r="N13" s="14" t="s">
        <v>52</v>
      </c>
      <c r="O13" t="s">
        <v>46</v>
      </c>
      <c r="Q13" s="10" t="s">
        <v>15</v>
      </c>
    </row>
    <row r="14" spans="1:23" x14ac:dyDescent="0.25">
      <c r="A14" s="4">
        <v>1200</v>
      </c>
      <c r="C14" s="14" t="s">
        <v>24</v>
      </c>
      <c r="F14" s="8">
        <v>8226</v>
      </c>
      <c r="G14" s="3" t="s">
        <v>15</v>
      </c>
      <c r="I14" s="8">
        <v>8727</v>
      </c>
      <c r="J14" s="3">
        <v>1</v>
      </c>
      <c r="L14" s="4">
        <v>2200</v>
      </c>
      <c r="N14" s="14" t="s">
        <v>53</v>
      </c>
      <c r="Q14" s="8">
        <v>68805</v>
      </c>
      <c r="R14" s="3">
        <v>3</v>
      </c>
      <c r="T14" s="8">
        <v>16965</v>
      </c>
      <c r="U14" s="3">
        <v>1</v>
      </c>
    </row>
    <row r="15" spans="1:23" x14ac:dyDescent="0.25">
      <c r="A15" s="4">
        <v>1310</v>
      </c>
      <c r="C15" s="14" t="s">
        <v>25</v>
      </c>
      <c r="D15" t="s">
        <v>13</v>
      </c>
      <c r="F15" s="8">
        <v>188588</v>
      </c>
      <c r="G15" s="3">
        <v>8</v>
      </c>
      <c r="I15" s="8">
        <v>37476</v>
      </c>
      <c r="J15" s="3">
        <v>3</v>
      </c>
      <c r="L15" s="4">
        <v>2220</v>
      </c>
      <c r="N15" s="14" t="s">
        <v>56</v>
      </c>
      <c r="O15" t="s">
        <v>46</v>
      </c>
      <c r="Q15" s="8">
        <v>9504</v>
      </c>
      <c r="R15" s="3" t="s">
        <v>15</v>
      </c>
      <c r="T15" s="8">
        <v>38</v>
      </c>
      <c r="U15" s="3" t="s">
        <v>15</v>
      </c>
    </row>
    <row r="16" spans="1:23" x14ac:dyDescent="0.25">
      <c r="A16" s="4">
        <v>1410</v>
      </c>
      <c r="C16" s="14" t="s">
        <v>8</v>
      </c>
      <c r="F16" s="8">
        <v>54231</v>
      </c>
      <c r="G16" s="3">
        <v>2</v>
      </c>
      <c r="I16" s="8">
        <v>5969</v>
      </c>
      <c r="J16" s="3" t="s">
        <v>15</v>
      </c>
      <c r="L16" s="4">
        <v>2230</v>
      </c>
      <c r="N16" s="14" t="s">
        <v>55</v>
      </c>
      <c r="Q16" s="8">
        <v>1622</v>
      </c>
      <c r="R16" s="3" t="s">
        <v>15</v>
      </c>
      <c r="U16" s="3" t="s">
        <v>15</v>
      </c>
    </row>
    <row r="17" spans="1:21" x14ac:dyDescent="0.25">
      <c r="A17" s="4">
        <v>1470</v>
      </c>
      <c r="C17" s="14" t="s">
        <v>9</v>
      </c>
      <c r="F17" s="8">
        <v>26800</v>
      </c>
      <c r="G17" s="19">
        <v>1</v>
      </c>
      <c r="I17" s="18">
        <v>26681</v>
      </c>
      <c r="J17" s="19">
        <v>2</v>
      </c>
      <c r="L17" s="4">
        <v>2311</v>
      </c>
      <c r="N17" s="14" t="s">
        <v>54</v>
      </c>
      <c r="Q17" s="8">
        <v>18</v>
      </c>
      <c r="R17" s="3" t="s">
        <v>15</v>
      </c>
      <c r="T17" s="8">
        <v>65</v>
      </c>
      <c r="U17" s="3" t="s">
        <v>15</v>
      </c>
    </row>
    <row r="18" spans="1:21" x14ac:dyDescent="0.25">
      <c r="A18" t="s">
        <v>7</v>
      </c>
      <c r="C18" s="12" t="s">
        <v>26</v>
      </c>
      <c r="F18" s="20">
        <f>F9+F11+F12+F13+F14+F15+F16+F17</f>
        <v>2009833</v>
      </c>
      <c r="G18" s="26">
        <f>G9+G11+G12+G13+G15+G16+G17</f>
        <v>90</v>
      </c>
      <c r="I18" s="20">
        <f>I9+I12+I14+I15+I16+I17</f>
        <v>1101883</v>
      </c>
      <c r="J18" s="26">
        <f>J9+J12+J14+J15+J17</f>
        <v>84</v>
      </c>
      <c r="L18" s="4">
        <v>2300</v>
      </c>
      <c r="N18" s="14" t="s">
        <v>57</v>
      </c>
      <c r="O18" t="s">
        <v>47</v>
      </c>
      <c r="Q18" s="18">
        <v>9412</v>
      </c>
      <c r="R18" s="19" t="s">
        <v>15</v>
      </c>
      <c r="T18" s="18">
        <v>9257</v>
      </c>
      <c r="U18" s="19">
        <v>1</v>
      </c>
    </row>
    <row r="19" spans="1:21" x14ac:dyDescent="0.25">
      <c r="L19" t="s">
        <v>42</v>
      </c>
      <c r="N19" s="12" t="s">
        <v>44</v>
      </c>
      <c r="Q19" s="24">
        <f>Q9+Q10+Q12+Q14+Q15+Q16+Q17+Q18</f>
        <v>1036397</v>
      </c>
      <c r="R19" s="26">
        <f>R9+R12+R14</f>
        <v>46</v>
      </c>
      <c r="T19" s="24">
        <f>T9+T10+T12+T14+T15+T17+T18</f>
        <v>247487</v>
      </c>
      <c r="U19" s="26">
        <f>U9+U12+U14+U18</f>
        <v>19</v>
      </c>
    </row>
    <row r="20" spans="1:21" x14ac:dyDescent="0.25">
      <c r="C20" s="14"/>
      <c r="L20" s="4"/>
      <c r="N20" s="11" t="s">
        <v>61</v>
      </c>
    </row>
    <row r="21" spans="1:21" x14ac:dyDescent="0.25">
      <c r="L21" s="4">
        <v>2645</v>
      </c>
      <c r="N21" s="14" t="s">
        <v>59</v>
      </c>
      <c r="O21" s="14"/>
      <c r="P21" s="14"/>
      <c r="Q21" s="28">
        <v>1194</v>
      </c>
      <c r="R21" s="19" t="s">
        <v>65</v>
      </c>
      <c r="T21" s="18">
        <v>1055</v>
      </c>
      <c r="U21" s="19" t="s">
        <v>65</v>
      </c>
    </row>
    <row r="22" spans="1:21" x14ac:dyDescent="0.25">
      <c r="C22" t="s">
        <v>28</v>
      </c>
      <c r="L22" t="s">
        <v>62</v>
      </c>
      <c r="N22" s="27" t="s">
        <v>60</v>
      </c>
      <c r="Q22" s="22">
        <f>Q21</f>
        <v>1194</v>
      </c>
      <c r="R22" s="19" t="s">
        <v>15</v>
      </c>
      <c r="T22" s="18">
        <f>T21</f>
        <v>1055</v>
      </c>
      <c r="U22" s="19" t="s">
        <v>65</v>
      </c>
    </row>
    <row r="23" spans="1:21" x14ac:dyDescent="0.25">
      <c r="A23" s="4">
        <v>1600</v>
      </c>
      <c r="C23" s="14" t="s">
        <v>29</v>
      </c>
      <c r="D23" t="s">
        <v>34</v>
      </c>
      <c r="F23" s="8">
        <v>217282</v>
      </c>
      <c r="G23" s="3">
        <v>10</v>
      </c>
      <c r="I23" s="8">
        <v>200263</v>
      </c>
      <c r="J23" s="3">
        <v>15</v>
      </c>
    </row>
    <row r="24" spans="1:21" x14ac:dyDescent="0.25">
      <c r="A24" s="4">
        <v>1915</v>
      </c>
      <c r="C24" s="14" t="s">
        <v>30</v>
      </c>
      <c r="F24" s="10" t="s">
        <v>15</v>
      </c>
      <c r="G24" s="3" t="s">
        <v>15</v>
      </c>
      <c r="I24" s="10" t="s">
        <v>15</v>
      </c>
      <c r="J24" s="3" t="s">
        <v>15</v>
      </c>
      <c r="L24" t="s">
        <v>63</v>
      </c>
      <c r="N24" t="s">
        <v>64</v>
      </c>
      <c r="Q24" s="29">
        <f>Q22+Q19</f>
        <v>1037591</v>
      </c>
      <c r="R24" s="19">
        <f>R19</f>
        <v>46</v>
      </c>
      <c r="T24" s="29">
        <f>T22+T19</f>
        <v>248542</v>
      </c>
      <c r="U24" s="19">
        <f>U19</f>
        <v>19</v>
      </c>
    </row>
    <row r="25" spans="1:21" x14ac:dyDescent="0.25">
      <c r="A25" s="4">
        <v>1920</v>
      </c>
      <c r="C25" s="14" t="s">
        <v>31</v>
      </c>
      <c r="F25" s="8">
        <v>288</v>
      </c>
      <c r="G25" s="3" t="s">
        <v>15</v>
      </c>
      <c r="I25" s="8">
        <v>66</v>
      </c>
      <c r="J25" s="3" t="s">
        <v>15</v>
      </c>
    </row>
    <row r="26" spans="1:21" x14ac:dyDescent="0.25">
      <c r="A26" s="4">
        <v>1985</v>
      </c>
      <c r="C26" s="14" t="s">
        <v>32</v>
      </c>
      <c r="D26" t="s">
        <v>35</v>
      </c>
      <c r="F26" s="18">
        <v>12083</v>
      </c>
      <c r="G26" s="19" t="s">
        <v>15</v>
      </c>
      <c r="I26" s="18">
        <v>11687</v>
      </c>
      <c r="J26" s="19">
        <v>1</v>
      </c>
      <c r="N26" t="s">
        <v>67</v>
      </c>
      <c r="O26" t="s">
        <v>78</v>
      </c>
    </row>
    <row r="27" spans="1:21" x14ac:dyDescent="0.25">
      <c r="C27" s="12" t="s">
        <v>33</v>
      </c>
      <c r="F27" s="22">
        <f>F23+F25+F26</f>
        <v>229653</v>
      </c>
      <c r="G27" s="26">
        <f>G23</f>
        <v>10</v>
      </c>
      <c r="I27" s="22">
        <f>I23+I25+I26</f>
        <v>212016</v>
      </c>
      <c r="J27" s="26">
        <f>J23+J26</f>
        <v>16</v>
      </c>
      <c r="L27" s="4">
        <v>3110</v>
      </c>
      <c r="N27" s="14" t="s">
        <v>72</v>
      </c>
      <c r="Q27" s="8">
        <v>935702</v>
      </c>
      <c r="R27" s="3">
        <v>42</v>
      </c>
      <c r="T27" s="8">
        <v>935702</v>
      </c>
      <c r="U27" s="3">
        <v>71</v>
      </c>
    </row>
    <row r="28" spans="1:21" x14ac:dyDescent="0.25">
      <c r="L28" s="4">
        <v>3150</v>
      </c>
      <c r="N28" s="14" t="s">
        <v>73</v>
      </c>
      <c r="Q28" s="8">
        <v>9357</v>
      </c>
      <c r="R28" s="3">
        <v>1</v>
      </c>
      <c r="T28" s="10" t="s">
        <v>15</v>
      </c>
      <c r="U28" s="3" t="s">
        <v>15</v>
      </c>
    </row>
    <row r="29" spans="1:21" x14ac:dyDescent="0.25">
      <c r="N29" t="s">
        <v>68</v>
      </c>
    </row>
    <row r="30" spans="1:21" x14ac:dyDescent="0.25">
      <c r="L30" s="4">
        <v>3310</v>
      </c>
      <c r="N30" s="14" t="s">
        <v>74</v>
      </c>
      <c r="Q30" s="8">
        <v>8092</v>
      </c>
      <c r="R30" s="3" t="s">
        <v>15</v>
      </c>
      <c r="T30" s="10" t="s">
        <v>15</v>
      </c>
      <c r="U30" s="3" t="s">
        <v>15</v>
      </c>
    </row>
    <row r="31" spans="1:21" x14ac:dyDescent="0.25">
      <c r="L31" s="4">
        <v>3320</v>
      </c>
      <c r="N31" s="14" t="s">
        <v>75</v>
      </c>
      <c r="Q31" s="8">
        <v>59178</v>
      </c>
      <c r="R31" s="3">
        <v>3</v>
      </c>
      <c r="T31" s="8">
        <v>59178</v>
      </c>
      <c r="U31" s="3">
        <v>5</v>
      </c>
    </row>
    <row r="32" spans="1:21" x14ac:dyDescent="0.25">
      <c r="L32" s="4">
        <v>3350</v>
      </c>
      <c r="N32" s="14" t="s">
        <v>77</v>
      </c>
      <c r="Q32" s="8">
        <v>184794</v>
      </c>
      <c r="R32" s="3">
        <v>8</v>
      </c>
      <c r="T32" s="8">
        <v>80917</v>
      </c>
      <c r="U32" s="3">
        <v>6</v>
      </c>
    </row>
    <row r="33" spans="1:21" x14ac:dyDescent="0.25">
      <c r="N33" t="s">
        <v>69</v>
      </c>
    </row>
    <row r="34" spans="1:21" ht="33" x14ac:dyDescent="0.25">
      <c r="L34" s="4">
        <v>3410</v>
      </c>
      <c r="N34" s="21" t="s">
        <v>76</v>
      </c>
      <c r="Q34" s="18">
        <v>4772</v>
      </c>
      <c r="R34" s="19" t="s">
        <v>15</v>
      </c>
      <c r="T34" s="30">
        <v>-10440</v>
      </c>
      <c r="U34" s="31">
        <v>-1</v>
      </c>
    </row>
    <row r="35" spans="1:21" x14ac:dyDescent="0.25">
      <c r="L35" t="s">
        <v>70</v>
      </c>
      <c r="N35" t="s">
        <v>71</v>
      </c>
      <c r="Q35" s="22">
        <f>Q27+Q28+Q30+Q31+Q32+Q34</f>
        <v>1201895</v>
      </c>
      <c r="R35" s="26">
        <f>R27+R28+R31+R32</f>
        <v>54</v>
      </c>
      <c r="T35" s="22">
        <f>T27+T31+T32+T34</f>
        <v>1065357</v>
      </c>
      <c r="U35" s="32">
        <f>U27+U31+U32+U34</f>
        <v>81</v>
      </c>
    </row>
    <row r="37" spans="1:21" ht="17.25" thickBot="1" x14ac:dyDescent="0.3">
      <c r="A37" t="s">
        <v>80</v>
      </c>
      <c r="C37" t="s">
        <v>81</v>
      </c>
      <c r="F37" s="35">
        <f>F27+SUM</f>
        <v>2239486</v>
      </c>
      <c r="G37" s="33">
        <f>G27+G18</f>
        <v>100</v>
      </c>
      <c r="I37" s="35">
        <f>I27+I18</f>
        <v>1313899</v>
      </c>
      <c r="J37" s="33">
        <f>J27+J18</f>
        <v>100</v>
      </c>
      <c r="L37" t="s">
        <v>80</v>
      </c>
      <c r="N37" t="s">
        <v>79</v>
      </c>
      <c r="Q37" s="35">
        <f>Q35+Q24</f>
        <v>2239486</v>
      </c>
      <c r="R37" s="33">
        <f>R35+R24</f>
        <v>100</v>
      </c>
      <c r="T37" s="35">
        <f>T35+T24</f>
        <v>1313899</v>
      </c>
      <c r="U37" s="34">
        <f>U35+U24</f>
        <v>100</v>
      </c>
    </row>
    <row r="38" spans="1:21" ht="17.25" thickTop="1" x14ac:dyDescent="0.25"/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合併資產負債表</vt:lpstr>
      <vt:lpstr>工作表2</vt:lpstr>
      <vt:lpstr>工作表3</vt:lpstr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stu01</dc:creator>
  <cp:lastModifiedBy>user-pc</cp:lastModifiedBy>
  <dcterms:created xsi:type="dcterms:W3CDTF">2013-09-28T10:50:16Z</dcterms:created>
  <dcterms:modified xsi:type="dcterms:W3CDTF">2013-09-30T12:09:01Z</dcterms:modified>
</cp:coreProperties>
</file>