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010"/>
  </bookViews>
  <sheets>
    <sheet name="合併資產負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E53"/>
  <c r="D53"/>
  <c r="C53"/>
  <c r="U53"/>
  <c r="T53"/>
  <c r="S53"/>
  <c r="Q53"/>
  <c r="P53"/>
  <c r="O53"/>
  <c r="N53"/>
  <c r="U51"/>
  <c r="T51"/>
  <c r="S51"/>
  <c r="R51"/>
  <c r="Q51"/>
  <c r="P51"/>
  <c r="O51"/>
  <c r="N51"/>
  <c r="U47"/>
  <c r="T47"/>
  <c r="S47"/>
  <c r="R47"/>
  <c r="Q47"/>
  <c r="P47"/>
  <c r="O47"/>
  <c r="N47"/>
  <c r="U32"/>
  <c r="T32"/>
  <c r="S32"/>
  <c r="Q32"/>
  <c r="P32"/>
  <c r="O32"/>
  <c r="N32"/>
  <c r="U31"/>
  <c r="T31"/>
  <c r="S31"/>
  <c r="R31"/>
  <c r="Q31"/>
  <c r="P31"/>
  <c r="O31"/>
  <c r="N31"/>
  <c r="U22"/>
  <c r="T22"/>
  <c r="S22"/>
  <c r="R22"/>
  <c r="R32" s="1"/>
  <c r="R53" s="1"/>
  <c r="P22"/>
  <c r="Q22"/>
  <c r="O22"/>
  <c r="N22"/>
  <c r="J27"/>
  <c r="I27"/>
  <c r="J17"/>
  <c r="I17"/>
  <c r="H27"/>
  <c r="G27"/>
  <c r="G17"/>
  <c r="H17"/>
  <c r="F27"/>
  <c r="E27"/>
  <c r="F17"/>
  <c r="E17"/>
  <c r="D27"/>
  <c r="C27"/>
  <c r="D17"/>
  <c r="C17"/>
</calcChain>
</file>

<file path=xl/sharedStrings.xml><?xml version="1.0" encoding="utf-8"?>
<sst xmlns="http://schemas.openxmlformats.org/spreadsheetml/2006/main" count="151" uniqueCount="92">
  <si>
    <t>代碼</t>
    <phoneticPr fontId="1" type="noConversion"/>
  </si>
  <si>
    <t>130X</t>
    <phoneticPr fontId="1" type="noConversion"/>
  </si>
  <si>
    <t>11XX</t>
    <phoneticPr fontId="1" type="noConversion"/>
  </si>
  <si>
    <t>流動資產</t>
    <phoneticPr fontId="1" type="noConversion"/>
  </si>
  <si>
    <t>現金及約當現金（附註六及二八）</t>
    <phoneticPr fontId="1" type="noConversion"/>
  </si>
  <si>
    <t>八）</t>
    <phoneticPr fontId="1" type="noConversion"/>
  </si>
  <si>
    <t>存貨（附註十及三十）</t>
    <phoneticPr fontId="1" type="noConversion"/>
  </si>
  <si>
    <t>備供出售金融資產–流動（附註</t>
    <phoneticPr fontId="1" type="noConversion"/>
  </si>
  <si>
    <t>其他金融資產–流動（附註十三、</t>
    <phoneticPr fontId="1" type="noConversion"/>
  </si>
  <si>
    <t>二八及三十）</t>
    <phoneticPr fontId="1" type="noConversion"/>
  </si>
  <si>
    <t>預付款項及其他流動資產（附註十</t>
    <phoneticPr fontId="1" type="noConversion"/>
  </si>
  <si>
    <t>四及二八）</t>
    <phoneticPr fontId="1" type="noConversion"/>
  </si>
  <si>
    <t>流動資產合計</t>
    <phoneticPr fontId="1" type="noConversion"/>
  </si>
  <si>
    <t>應收票據及帳款（附註九及二八）</t>
    <phoneticPr fontId="1" type="noConversion"/>
  </si>
  <si>
    <t>非流動資產</t>
    <phoneticPr fontId="1" type="noConversion"/>
  </si>
  <si>
    <t>15XX</t>
    <phoneticPr fontId="1" type="noConversion"/>
  </si>
  <si>
    <t>不動產、廠房及設備（附註十一及</t>
    <phoneticPr fontId="1" type="noConversion"/>
  </si>
  <si>
    <t>三十）</t>
    <phoneticPr fontId="1" type="noConversion"/>
  </si>
  <si>
    <t>無形資產（附註十二）</t>
    <phoneticPr fontId="1" type="noConversion"/>
  </si>
  <si>
    <t>遞延所得稅資產（附註二三）</t>
    <phoneticPr fontId="1" type="noConversion"/>
  </si>
  <si>
    <t>其他金融資產–非流動（附註十三</t>
    <phoneticPr fontId="1" type="noConversion"/>
  </si>
  <si>
    <t>、二八及三十）</t>
    <phoneticPr fontId="1" type="noConversion"/>
  </si>
  <si>
    <t>其他非流動資產（附註十四）</t>
    <phoneticPr fontId="1" type="noConversion"/>
  </si>
  <si>
    <t>非流動資產合計</t>
    <phoneticPr fontId="1" type="noConversion"/>
  </si>
  <si>
    <t>資                                                         產</t>
    <phoneticPr fontId="1" type="noConversion"/>
  </si>
  <si>
    <t xml:space="preserve">     ％      </t>
    <phoneticPr fontId="1" type="noConversion"/>
  </si>
  <si>
    <t>_</t>
    <phoneticPr fontId="1" type="noConversion"/>
  </si>
  <si>
    <t>102年6月30日</t>
    <phoneticPr fontId="1" type="noConversion"/>
  </si>
  <si>
    <t>101年12月31日</t>
    <phoneticPr fontId="1" type="noConversion"/>
  </si>
  <si>
    <t xml:space="preserve">           101年12月31日           </t>
    <phoneticPr fontId="1" type="noConversion"/>
  </si>
  <si>
    <t>金                 額</t>
    <phoneticPr fontId="1" type="noConversion"/>
  </si>
  <si>
    <t>金                           額</t>
    <phoneticPr fontId="1" type="noConversion"/>
  </si>
  <si>
    <t xml:space="preserve">              102年6月30日                  </t>
    <phoneticPr fontId="1" type="noConversion"/>
  </si>
  <si>
    <t>喬鼎資訊股份有限公司及子公司</t>
    <phoneticPr fontId="1" type="noConversion"/>
  </si>
  <si>
    <t>合併資產負債表</t>
    <phoneticPr fontId="1" type="noConversion"/>
  </si>
  <si>
    <t>民 國 1 0 2 年 6 月 3 0 日 暨 1 0 1 年 1 2 月 3 1 日 、 6 月 3 0 日 及 1 月 1 日</t>
    <phoneticPr fontId="1" type="noConversion"/>
  </si>
  <si>
    <t>（ 僅經核閱，未依一般公認審計準則查核）</t>
    <phoneticPr fontId="1" type="noConversion"/>
  </si>
  <si>
    <t>金                                  額</t>
    <phoneticPr fontId="1" type="noConversion"/>
  </si>
  <si>
    <t xml:space="preserve">      ％    </t>
    <phoneticPr fontId="1" type="noConversion"/>
  </si>
  <si>
    <t>101年6月30日</t>
    <phoneticPr fontId="1" type="noConversion"/>
  </si>
  <si>
    <t xml:space="preserve">              101年6月30日             </t>
    <phoneticPr fontId="1" type="noConversion"/>
  </si>
  <si>
    <t>101年1月1日</t>
    <phoneticPr fontId="1" type="noConversion"/>
  </si>
  <si>
    <t>負           債           及           權            益</t>
    <phoneticPr fontId="1" type="noConversion"/>
  </si>
  <si>
    <t>代     碼</t>
    <phoneticPr fontId="1" type="noConversion"/>
  </si>
  <si>
    <t>流動負債</t>
    <phoneticPr fontId="1" type="noConversion"/>
  </si>
  <si>
    <t>21XX</t>
    <phoneticPr fontId="1" type="noConversion"/>
  </si>
  <si>
    <t>25XX</t>
    <phoneticPr fontId="1" type="noConversion"/>
  </si>
  <si>
    <t>2XXX</t>
    <phoneticPr fontId="1" type="noConversion"/>
  </si>
  <si>
    <t>負債合計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</si>
  <si>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</si>
  <si>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</si>
  <si>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</si>
  <si>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權益合計</t>
    <phoneticPr fontId="1" type="noConversion"/>
  </si>
  <si>
    <t>負債與權益總計</t>
    <phoneticPr fontId="1" type="noConversion"/>
  </si>
  <si>
    <t>非控制權益</t>
    <phoneticPr fontId="1" type="noConversion"/>
  </si>
  <si>
    <t>本公司業主之權益合計</t>
    <phoneticPr fontId="1" type="noConversion"/>
  </si>
  <si>
    <t>庫藏股票</t>
    <phoneticPr fontId="1" type="noConversion"/>
  </si>
  <si>
    <t>備供出售金融資產未實現利益</t>
    <phoneticPr fontId="1" type="noConversion"/>
  </si>
  <si>
    <t>兌換差額</t>
    <phoneticPr fontId="1" type="noConversion"/>
  </si>
  <si>
    <t>國外營運機構財務報表換算之</t>
    <phoneticPr fontId="1" type="noConversion"/>
  </si>
  <si>
    <t>其他權益</t>
    <phoneticPr fontId="1" type="noConversion"/>
  </si>
  <si>
    <t xml:space="preserve">普通股股本   </t>
    <phoneticPr fontId="1" type="noConversion"/>
  </si>
  <si>
    <t xml:space="preserve"> 股      本</t>
    <phoneticPr fontId="1" type="noConversion"/>
  </si>
  <si>
    <t>歸屬於本公司業主之權益（附註二十及二五）</t>
    <phoneticPr fontId="1" type="noConversion"/>
  </si>
  <si>
    <t>資本公積</t>
    <phoneticPr fontId="1" type="noConversion"/>
  </si>
  <si>
    <t>保留盈餘</t>
    <phoneticPr fontId="1" type="noConversion"/>
  </si>
  <si>
    <t>法定盈餘公積</t>
    <phoneticPr fontId="1" type="noConversion"/>
  </si>
  <si>
    <t>特別盈餘公積</t>
    <phoneticPr fontId="1" type="noConversion"/>
  </si>
  <si>
    <t>未分配盈餘（待彌補虧損）</t>
    <phoneticPr fontId="1" type="noConversion"/>
  </si>
  <si>
    <t>非流動負債合計</t>
    <phoneticPr fontId="1" type="noConversion"/>
  </si>
  <si>
    <t>應計退休金負債（附註十九）</t>
    <phoneticPr fontId="1" type="noConversion"/>
  </si>
  <si>
    <t>遞延所得稅負債（附註二三</t>
    <phoneticPr fontId="1" type="noConversion"/>
  </si>
  <si>
    <t>長期借款（附註十五、二八及三</t>
    <phoneticPr fontId="1" type="noConversion"/>
  </si>
  <si>
    <t>十）</t>
    <phoneticPr fontId="1" type="noConversion"/>
  </si>
  <si>
    <t>應付公司債（附註十六、二八及三</t>
    <phoneticPr fontId="1" type="noConversion"/>
  </si>
  <si>
    <t>非流動負債</t>
    <phoneticPr fontId="1" type="noConversion"/>
  </si>
  <si>
    <t>流動負債合計</t>
    <phoneticPr fontId="1" type="noConversion"/>
  </si>
  <si>
    <t>應付費用及其他流動負債（附註十</t>
    <phoneticPr fontId="1" type="noConversion"/>
  </si>
  <si>
    <t>七及二八）</t>
    <phoneticPr fontId="1" type="noConversion"/>
  </si>
  <si>
    <t>一年內到期之長期借款（附註十五</t>
    <phoneticPr fontId="1" type="noConversion"/>
  </si>
  <si>
    <t>一年內到期之可轉換公司債（附註</t>
    <phoneticPr fontId="1" type="noConversion"/>
  </si>
  <si>
    <t>十六、二八及三十）</t>
    <phoneticPr fontId="1" type="noConversion"/>
  </si>
  <si>
    <t>短期借款（附註十五、二八及三</t>
    <phoneticPr fontId="1" type="noConversion"/>
  </si>
  <si>
    <t>透過損益公允價值衡量之金融負</t>
    <phoneticPr fontId="1" type="noConversion"/>
  </si>
  <si>
    <t>債–流動（附註七及二八）</t>
    <phoneticPr fontId="1" type="noConversion"/>
  </si>
  <si>
    <t>應付帳款（附註二八）</t>
    <phoneticPr fontId="1" type="noConversion"/>
  </si>
  <si>
    <t>應付股東現金紅利（附註二十）</t>
    <phoneticPr fontId="1" type="noConversion"/>
  </si>
  <si>
    <t>當期所得稅負債（附註二三）</t>
    <phoneticPr fontId="1" type="noConversion"/>
  </si>
  <si>
    <t>負債準備–流動（附註十八）</t>
    <phoneticPr fontId="1" type="noConversion"/>
  </si>
  <si>
    <t>1XXX</t>
    <phoneticPr fontId="1" type="noConversion"/>
  </si>
  <si>
    <t>資產總計</t>
    <phoneticPr fontId="1" type="noConversion"/>
  </si>
  <si>
    <t xml:space="preserve">                 101年1月1日               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</si>
</sst>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_(&quot;$&quot;* #,##0.00_);_(&quot;$&quot;* \(#,##0.00\);_(&quot;$&quot;* &quot;-&quot;??_);_(@_)"/>
    <numFmt numFmtId="177" formatCode="#,##0_);\(#,##0\)"/>
    <numFmt numFmtId="178" formatCode="0_);\(0\)"/>
    <numFmt numFmtId="179" formatCode="#,##0_);[Red]\(#,##0\)"/>
    <numFmt numFmtId="183" formatCode="_-&quot;$&quot;* #,##0_-;\-&quot;$&quot;* #,##0_-;_-&quot;$&quot;* &quot;-&quot;??_-;_-@_-"/>
  </numFmts>
  <fonts count="10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 val="singleAccounting"/>
      <sz val="11"/>
      <color theme="1"/>
      <name val="新細明體"/>
      <family val="2"/>
      <charset val="136"/>
      <scheme val="minor"/>
    </font>
    <font>
      <u/>
      <sz val="11"/>
      <color theme="1"/>
      <name val="新細明體"/>
      <family val="2"/>
      <charset val="136"/>
      <scheme val="minor"/>
    </font>
    <font>
      <u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u val="singleAccounting"/>
      <sz val="11"/>
      <color theme="1"/>
      <name val="新細明體"/>
      <family val="1"/>
      <charset val="136"/>
      <scheme val="minor"/>
    </font>
    <font>
      <u val="doubleAccounting"/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u val="double"/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4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41" fontId="2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2" fontId="0" fillId="0" borderId="0" xfId="0" applyNumberFormat="1">
      <alignment vertical="center"/>
    </xf>
    <xf numFmtId="41" fontId="6" fillId="0" borderId="0" xfId="0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5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2" fontId="7" fillId="0" borderId="0" xfId="0" applyNumberFormat="1" applyFont="1">
      <alignment vertical="center"/>
    </xf>
    <xf numFmtId="183" fontId="7" fillId="0" borderId="0" xfId="1" applyNumberFormat="1" applyFo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72"/>
  <sheetViews>
    <sheetView tabSelected="1" topLeftCell="J37" workbookViewId="0">
      <selection activeCell="S57" sqref="S57"/>
    </sheetView>
  </sheetViews>
  <sheetFormatPr defaultRowHeight="15.75"/>
  <cols>
    <col min="2" max="2" width="38" customWidth="1"/>
    <col min="3" max="3" width="23.5703125" customWidth="1"/>
    <col min="5" max="5" width="15.28515625" customWidth="1"/>
    <col min="6" max="6" width="13.42578125" customWidth="1"/>
    <col min="7" max="7" width="26.5703125" customWidth="1"/>
    <col min="8" max="8" width="10.5703125" customWidth="1"/>
    <col min="9" max="9" width="19" customWidth="1"/>
    <col min="13" max="13" width="43.42578125" customWidth="1"/>
    <col min="14" max="14" width="17.28515625" customWidth="1"/>
    <col min="15" max="15" width="11.85546875" bestFit="1" customWidth="1"/>
    <col min="16" max="16" width="16" customWidth="1"/>
    <col min="17" max="17" width="11.85546875" bestFit="1" customWidth="1"/>
    <col min="18" max="18" width="16.28515625" customWidth="1"/>
    <col min="19" max="19" width="11.85546875" bestFit="1" customWidth="1"/>
    <col min="20" max="20" width="14.85546875" customWidth="1"/>
    <col min="21" max="21" width="11.85546875" bestFit="1" customWidth="1"/>
  </cols>
  <sheetData>
    <row r="1" spans="1:26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C5" s="24" t="s">
        <v>32</v>
      </c>
      <c r="D5" s="24"/>
      <c r="E5" s="24" t="s">
        <v>29</v>
      </c>
      <c r="F5" s="24"/>
      <c r="G5" s="24" t="s">
        <v>40</v>
      </c>
      <c r="H5" s="24"/>
      <c r="I5" s="24" t="s">
        <v>91</v>
      </c>
      <c r="J5" s="24"/>
      <c r="N5" s="23" t="s">
        <v>27</v>
      </c>
      <c r="O5" s="23"/>
      <c r="P5" s="23" t="s">
        <v>28</v>
      </c>
      <c r="Q5" s="23"/>
      <c r="R5" s="23" t="s">
        <v>39</v>
      </c>
      <c r="S5" s="23"/>
      <c r="T5" s="23" t="s">
        <v>41</v>
      </c>
      <c r="U5" s="23"/>
    </row>
    <row r="6" spans="1:26" ht="18">
      <c r="A6" s="8" t="s">
        <v>0</v>
      </c>
      <c r="B6" s="7" t="s">
        <v>24</v>
      </c>
      <c r="C6" s="7" t="s">
        <v>31</v>
      </c>
      <c r="D6" s="6" t="s">
        <v>25</v>
      </c>
      <c r="E6" s="6" t="s">
        <v>30</v>
      </c>
      <c r="F6" s="6" t="s">
        <v>38</v>
      </c>
      <c r="G6" s="6" t="s">
        <v>37</v>
      </c>
      <c r="H6" s="6" t="s">
        <v>25</v>
      </c>
      <c r="I6" s="6" t="s">
        <v>30</v>
      </c>
      <c r="J6" s="6" t="s">
        <v>25</v>
      </c>
      <c r="L6" s="6" t="s">
        <v>43</v>
      </c>
      <c r="M6" s="6" t="s">
        <v>42</v>
      </c>
      <c r="N6" s="6" t="s">
        <v>30</v>
      </c>
      <c r="O6" s="6" t="s">
        <v>25</v>
      </c>
      <c r="P6" s="6" t="s">
        <v>30</v>
      </c>
      <c r="Q6" s="6" t="s">
        <v>25</v>
      </c>
      <c r="R6" s="6" t="s">
        <v>30</v>
      </c>
      <c r="S6" s="6" t="s">
        <v>25</v>
      </c>
      <c r="T6" s="6" t="s">
        <v>30</v>
      </c>
      <c r="U6" s="6" t="s">
        <v>25</v>
      </c>
    </row>
    <row r="7" spans="1:26">
      <c r="B7" t="s">
        <v>3</v>
      </c>
      <c r="M7" t="s">
        <v>44</v>
      </c>
    </row>
    <row r="8" spans="1:26">
      <c r="A8" s="1">
        <v>1100</v>
      </c>
      <c r="B8" s="3" t="s">
        <v>4</v>
      </c>
      <c r="C8" s="9">
        <v>656179</v>
      </c>
      <c r="D8" s="10">
        <v>22</v>
      </c>
      <c r="E8" s="14">
        <v>469429</v>
      </c>
      <c r="F8" s="10">
        <v>16</v>
      </c>
      <c r="G8" s="14">
        <v>390582</v>
      </c>
      <c r="H8" s="10">
        <v>13</v>
      </c>
      <c r="I8" s="14">
        <v>389177</v>
      </c>
      <c r="J8" s="10">
        <v>13</v>
      </c>
      <c r="L8" s="2">
        <v>2100</v>
      </c>
      <c r="M8" s="3" t="s">
        <v>82</v>
      </c>
    </row>
    <row r="9" spans="1:26">
      <c r="A9" s="1">
        <v>1125</v>
      </c>
      <c r="B9" s="3" t="s">
        <v>7</v>
      </c>
      <c r="D9" s="11"/>
      <c r="E9" s="10"/>
      <c r="F9" s="10"/>
      <c r="G9" s="11"/>
      <c r="H9" s="11"/>
      <c r="I9" s="11"/>
      <c r="J9" s="11"/>
      <c r="L9" s="2"/>
      <c r="M9" s="4" t="s">
        <v>73</v>
      </c>
      <c r="N9" s="14">
        <v>101007</v>
      </c>
      <c r="O9" s="10">
        <v>3</v>
      </c>
      <c r="P9" s="14">
        <v>120296</v>
      </c>
      <c r="Q9" s="10">
        <v>4</v>
      </c>
      <c r="R9" s="14">
        <v>283886</v>
      </c>
      <c r="S9" s="10">
        <v>9</v>
      </c>
      <c r="T9" s="14">
        <v>278373</v>
      </c>
      <c r="U9" s="10">
        <v>9</v>
      </c>
    </row>
    <row r="10" spans="1:26">
      <c r="A10" s="1"/>
      <c r="B10" s="4" t="s">
        <v>5</v>
      </c>
      <c r="C10" s="11" t="s">
        <v>26</v>
      </c>
      <c r="D10" s="11" t="s">
        <v>26</v>
      </c>
      <c r="E10" s="11" t="s">
        <v>26</v>
      </c>
      <c r="F10" s="11" t="s">
        <v>26</v>
      </c>
      <c r="G10" s="10">
        <v>70010</v>
      </c>
      <c r="H10" s="10">
        <v>2</v>
      </c>
      <c r="I10" s="11" t="s">
        <v>26</v>
      </c>
      <c r="J10" s="11" t="s">
        <v>26</v>
      </c>
      <c r="L10" s="2">
        <v>2120</v>
      </c>
      <c r="M10" s="3" t="s">
        <v>83</v>
      </c>
      <c r="N10" s="10"/>
      <c r="O10" s="10"/>
      <c r="P10" s="10"/>
      <c r="Q10" s="10"/>
      <c r="R10" s="10"/>
      <c r="S10" s="10"/>
      <c r="T10" s="10"/>
      <c r="U10" s="10"/>
    </row>
    <row r="11" spans="1:26">
      <c r="A11" s="1">
        <v>1170</v>
      </c>
      <c r="B11" s="3" t="s">
        <v>13</v>
      </c>
      <c r="C11" s="10">
        <v>274146</v>
      </c>
      <c r="D11" s="10">
        <v>9</v>
      </c>
      <c r="E11" s="10">
        <v>191063</v>
      </c>
      <c r="F11" s="10">
        <v>7</v>
      </c>
      <c r="G11" s="10">
        <v>142784</v>
      </c>
      <c r="H11" s="10">
        <v>5</v>
      </c>
      <c r="I11" s="10">
        <v>170232</v>
      </c>
      <c r="J11" s="10">
        <v>5</v>
      </c>
      <c r="L11" s="2"/>
      <c r="M11" s="4" t="s">
        <v>84</v>
      </c>
      <c r="N11" s="10">
        <v>81</v>
      </c>
      <c r="O11" s="11" t="s">
        <v>26</v>
      </c>
      <c r="P11" s="10">
        <v>2860</v>
      </c>
      <c r="Q11" s="11" t="s">
        <v>26</v>
      </c>
      <c r="R11" s="10">
        <v>1842</v>
      </c>
      <c r="S11" s="11" t="s">
        <v>26</v>
      </c>
      <c r="T11" s="10">
        <v>1614</v>
      </c>
      <c r="U11" s="11" t="s">
        <v>26</v>
      </c>
    </row>
    <row r="12" spans="1:26">
      <c r="A12" s="2" t="s">
        <v>1</v>
      </c>
      <c r="B12" s="3" t="s">
        <v>6</v>
      </c>
      <c r="C12" s="10">
        <v>582614</v>
      </c>
      <c r="D12" s="10">
        <v>20</v>
      </c>
      <c r="E12" s="10">
        <v>656021</v>
      </c>
      <c r="F12" s="10">
        <v>23</v>
      </c>
      <c r="G12" s="10">
        <v>751021</v>
      </c>
      <c r="H12" s="10">
        <v>25</v>
      </c>
      <c r="I12" s="10">
        <v>900287</v>
      </c>
      <c r="J12" s="10">
        <v>29</v>
      </c>
      <c r="L12" s="2">
        <v>2170</v>
      </c>
      <c r="M12" s="3" t="s">
        <v>85</v>
      </c>
      <c r="N12" s="10">
        <v>305376</v>
      </c>
      <c r="O12" s="10">
        <v>10</v>
      </c>
      <c r="P12" s="10">
        <v>229860</v>
      </c>
      <c r="Q12" s="10">
        <v>8</v>
      </c>
      <c r="R12" s="10">
        <v>274551</v>
      </c>
      <c r="S12" s="10">
        <v>9</v>
      </c>
      <c r="T12" s="10">
        <v>388538</v>
      </c>
      <c r="U12" s="10">
        <v>12</v>
      </c>
    </row>
    <row r="13" spans="1:26">
      <c r="A13" s="1">
        <v>1476</v>
      </c>
      <c r="B13" s="3" t="s">
        <v>8</v>
      </c>
      <c r="C13" s="10"/>
      <c r="D13" s="10"/>
      <c r="E13" s="10"/>
      <c r="F13" s="10"/>
      <c r="G13" s="10"/>
      <c r="H13" s="10"/>
      <c r="L13" s="2">
        <v>2200</v>
      </c>
      <c r="M13" s="3" t="s">
        <v>86</v>
      </c>
      <c r="N13" s="10">
        <v>57371</v>
      </c>
      <c r="O13" s="10">
        <v>2</v>
      </c>
      <c r="P13" s="10"/>
      <c r="Q13" s="10"/>
      <c r="R13" s="10"/>
      <c r="S13" s="10"/>
      <c r="T13" s="10"/>
      <c r="U13" s="10"/>
    </row>
    <row r="14" spans="1:26">
      <c r="A14" s="1"/>
      <c r="B14" s="4" t="s">
        <v>9</v>
      </c>
      <c r="C14" s="10">
        <v>407352</v>
      </c>
      <c r="D14" s="10">
        <v>14</v>
      </c>
      <c r="E14" s="10">
        <v>497695</v>
      </c>
      <c r="F14" s="10">
        <v>17</v>
      </c>
      <c r="G14" s="10">
        <v>492761</v>
      </c>
      <c r="H14" s="10">
        <v>17</v>
      </c>
      <c r="I14" s="10">
        <v>219043</v>
      </c>
      <c r="J14" s="10">
        <v>7</v>
      </c>
      <c r="L14" s="2">
        <v>2230</v>
      </c>
      <c r="M14" s="3" t="s">
        <v>87</v>
      </c>
      <c r="N14" s="10">
        <v>4755</v>
      </c>
      <c r="O14" s="11" t="s">
        <v>26</v>
      </c>
      <c r="P14" s="10">
        <v>316</v>
      </c>
      <c r="Q14" s="11" t="s">
        <v>26</v>
      </c>
      <c r="R14" s="10">
        <v>544</v>
      </c>
      <c r="S14" s="11" t="s">
        <v>26</v>
      </c>
      <c r="T14" s="10">
        <v>1755</v>
      </c>
      <c r="U14" s="10"/>
    </row>
    <row r="15" spans="1:26">
      <c r="A15" s="1">
        <v>1479</v>
      </c>
      <c r="B15" s="3" t="s">
        <v>10</v>
      </c>
      <c r="C15" s="10"/>
      <c r="D15" s="10"/>
      <c r="E15" s="10"/>
      <c r="F15" s="10"/>
      <c r="G15" s="10"/>
      <c r="H15" s="10"/>
      <c r="L15" s="2">
        <v>2250</v>
      </c>
      <c r="M15" s="3" t="s">
        <v>88</v>
      </c>
      <c r="N15" s="10">
        <v>46050</v>
      </c>
      <c r="O15" s="10">
        <v>2</v>
      </c>
      <c r="P15" s="10">
        <v>22908</v>
      </c>
      <c r="Q15" s="10">
        <v>1</v>
      </c>
      <c r="R15" s="10">
        <v>21076</v>
      </c>
      <c r="S15" s="10">
        <v>1</v>
      </c>
      <c r="T15" s="10">
        <v>23999</v>
      </c>
      <c r="U15" s="10">
        <v>1</v>
      </c>
    </row>
    <row r="16" spans="1:26" ht="18">
      <c r="A16" s="1"/>
      <c r="B16" s="4" t="s">
        <v>11</v>
      </c>
      <c r="C16" s="12">
        <v>36090</v>
      </c>
      <c r="D16" s="13">
        <v>1</v>
      </c>
      <c r="E16" s="12">
        <v>37516</v>
      </c>
      <c r="F16" s="15">
        <v>1</v>
      </c>
      <c r="G16" s="12">
        <v>56017</v>
      </c>
      <c r="H16" s="12">
        <v>2</v>
      </c>
      <c r="I16" s="10">
        <v>64419</v>
      </c>
      <c r="J16" s="10">
        <v>2</v>
      </c>
      <c r="L16" s="2">
        <v>2321</v>
      </c>
      <c r="M16" s="3" t="s">
        <v>80</v>
      </c>
      <c r="N16" s="10"/>
      <c r="O16" s="10"/>
      <c r="P16" s="10"/>
      <c r="Q16" s="10"/>
      <c r="R16" s="10"/>
      <c r="S16" s="10"/>
      <c r="T16" s="10"/>
      <c r="U16" s="10"/>
    </row>
    <row r="17" spans="1:21 16384:16384" ht="18">
      <c r="A17" s="1" t="s">
        <v>2</v>
      </c>
      <c r="B17" s="5" t="s">
        <v>12</v>
      </c>
      <c r="C17" s="12">
        <f>SUM(C8,C11,C12,C14,C16)</f>
        <v>1956381</v>
      </c>
      <c r="D17" s="13">
        <f>SUM(D8,D11,D12,D14,D16)</f>
        <v>66</v>
      </c>
      <c r="E17" s="12">
        <f>SUM(E8,E11,E13,E13,E12,E14,E15,E16,E15)</f>
        <v>1851724</v>
      </c>
      <c r="F17" s="12">
        <f>SUM(F8,F11,F12,F14,F16)</f>
        <v>64</v>
      </c>
      <c r="G17" s="12">
        <f>SUM(G8,G10,G11,G12,G14,G16)</f>
        <v>1903175</v>
      </c>
      <c r="H17" s="12">
        <f>SUM(H8,H10,H11,H12,H14,H16)</f>
        <v>64</v>
      </c>
      <c r="I17" s="12">
        <f>SUM(I16,I14,I12,I11,I8)</f>
        <v>1743158</v>
      </c>
      <c r="J17" s="12">
        <f>SUM(J8,J11,J13,J12,J13,J14,J15,J16,J15)</f>
        <v>56</v>
      </c>
      <c r="L17" s="1"/>
      <c r="M17" s="4" t="s">
        <v>81</v>
      </c>
      <c r="N17" s="10">
        <v>281067</v>
      </c>
      <c r="O17" s="10">
        <v>10</v>
      </c>
      <c r="P17" s="10">
        <v>574325</v>
      </c>
      <c r="Q17" s="10">
        <v>20</v>
      </c>
      <c r="R17" s="10">
        <v>589507</v>
      </c>
      <c r="S17" s="10">
        <v>20</v>
      </c>
      <c r="T17" s="11" t="s">
        <v>26</v>
      </c>
      <c r="U17" s="11" t="s">
        <v>26</v>
      </c>
    </row>
    <row r="18" spans="1:21 16384:16384">
      <c r="A18" s="1"/>
      <c r="L18" s="1">
        <v>2322</v>
      </c>
      <c r="M18" s="3" t="s">
        <v>79</v>
      </c>
      <c r="N18" s="10"/>
      <c r="O18" s="10"/>
      <c r="P18" s="10"/>
      <c r="Q18" s="10"/>
      <c r="R18" s="10"/>
      <c r="S18" s="10"/>
      <c r="T18" s="10"/>
      <c r="U18" s="10"/>
    </row>
    <row r="19" spans="1:21 16384:16384">
      <c r="A19" s="1"/>
      <c r="B19" t="s">
        <v>14</v>
      </c>
      <c r="L19" s="1"/>
      <c r="M19" s="4" t="s">
        <v>21</v>
      </c>
      <c r="N19" s="10">
        <v>97564</v>
      </c>
      <c r="O19" s="10">
        <v>3</v>
      </c>
      <c r="P19" s="10">
        <v>2368</v>
      </c>
      <c r="Q19" s="11" t="s">
        <v>26</v>
      </c>
      <c r="R19" s="10">
        <v>2408</v>
      </c>
      <c r="S19" s="11" t="s">
        <v>26</v>
      </c>
      <c r="T19" s="10">
        <v>2412</v>
      </c>
      <c r="U19" s="11" t="s">
        <v>26</v>
      </c>
    </row>
    <row r="20" spans="1:21 16384:16384">
      <c r="A20" s="1">
        <v>1600</v>
      </c>
      <c r="B20" s="3" t="s">
        <v>16</v>
      </c>
      <c r="F20" s="10"/>
      <c r="G20" s="10"/>
      <c r="L20" s="1">
        <v>2209</v>
      </c>
      <c r="M20" s="3" t="s">
        <v>77</v>
      </c>
      <c r="N20" s="10"/>
      <c r="O20" s="10"/>
      <c r="P20" s="10"/>
      <c r="Q20" s="10"/>
      <c r="R20" s="10"/>
      <c r="S20" s="10"/>
      <c r="T20" s="10"/>
      <c r="U20" s="10"/>
    </row>
    <row r="21" spans="1:21 16384:16384" ht="18">
      <c r="B21" s="4" t="s">
        <v>17</v>
      </c>
      <c r="C21" s="10">
        <v>435767</v>
      </c>
      <c r="D21" s="10">
        <v>15</v>
      </c>
      <c r="E21" s="14">
        <v>433050</v>
      </c>
      <c r="F21" s="10">
        <v>15</v>
      </c>
      <c r="G21" s="10">
        <v>460918</v>
      </c>
      <c r="H21" s="10">
        <v>15</v>
      </c>
      <c r="I21" s="14">
        <v>487941</v>
      </c>
      <c r="J21" s="10">
        <v>16</v>
      </c>
      <c r="L21" s="1"/>
      <c r="M21" s="4" t="s">
        <v>78</v>
      </c>
      <c r="N21" s="12">
        <v>180996</v>
      </c>
      <c r="O21" s="12">
        <v>6</v>
      </c>
      <c r="P21" s="12">
        <v>152555</v>
      </c>
      <c r="Q21" s="12">
        <v>6</v>
      </c>
      <c r="R21" s="12">
        <v>111991</v>
      </c>
      <c r="S21" s="12">
        <v>4</v>
      </c>
      <c r="T21" s="12">
        <v>141088</v>
      </c>
      <c r="U21" s="12">
        <v>5</v>
      </c>
    </row>
    <row r="22" spans="1:21 16384:16384" ht="18">
      <c r="A22" s="1">
        <v>1780</v>
      </c>
      <c r="B22" s="3" t="s">
        <v>18</v>
      </c>
      <c r="C22" s="10">
        <v>398092</v>
      </c>
      <c r="D22" s="10">
        <v>13</v>
      </c>
      <c r="E22" s="10">
        <v>417517</v>
      </c>
      <c r="F22" s="10">
        <v>15</v>
      </c>
      <c r="G22" s="10">
        <v>439924</v>
      </c>
      <c r="H22" s="10">
        <v>15</v>
      </c>
      <c r="I22" s="10">
        <v>460719</v>
      </c>
      <c r="J22" s="10">
        <v>15</v>
      </c>
      <c r="L22" s="1" t="s">
        <v>45</v>
      </c>
      <c r="M22" s="5" t="s">
        <v>76</v>
      </c>
      <c r="N22" s="12">
        <f>SUM(N9,N11,N12,N14,N13,N15,N17,N19,N21)</f>
        <v>1074267</v>
      </c>
      <c r="O22" s="12">
        <f>SUM(O9,O12,O13,O16,O15,O16,O17,O19,O16,O16,O21)</f>
        <v>36</v>
      </c>
      <c r="P22" s="12">
        <f>SUM(P9,P12,P11,P14,P15,P17,P19,P21)</f>
        <v>1105488</v>
      </c>
      <c r="Q22" s="12">
        <f>SUM(Q9,Q12,Q15,Q17,Q21)</f>
        <v>39</v>
      </c>
      <c r="R22" s="12">
        <f>SUM(R9,R11,R12,R14,R15,R17,R19,R21)</f>
        <v>1285805</v>
      </c>
      <c r="S22" s="12">
        <f>SUM(S9,S12,S15,S17,S21)</f>
        <v>43</v>
      </c>
      <c r="T22" s="12">
        <f>SUM(T9,T11,T12,T14,T15,T19,T21)</f>
        <v>837779</v>
      </c>
      <c r="U22" s="12">
        <f>SUM(U9,U12,U15,U21)</f>
        <v>27</v>
      </c>
    </row>
    <row r="23" spans="1:21 16384:16384">
      <c r="A23" s="1">
        <v>1840</v>
      </c>
      <c r="B23" s="3" t="s">
        <v>19</v>
      </c>
      <c r="C23" s="10">
        <v>175880</v>
      </c>
      <c r="D23" s="10">
        <v>6</v>
      </c>
      <c r="E23" s="10">
        <v>160205</v>
      </c>
      <c r="F23" s="10">
        <v>6</v>
      </c>
      <c r="G23" s="10">
        <v>175088</v>
      </c>
      <c r="H23" s="10">
        <v>6</v>
      </c>
      <c r="I23" s="10">
        <v>179425</v>
      </c>
      <c r="J23" s="10">
        <v>6</v>
      </c>
      <c r="L23" s="1"/>
    </row>
    <row r="24" spans="1:21 16384:16384">
      <c r="A24" s="1">
        <v>1980</v>
      </c>
      <c r="B24" s="3" t="s">
        <v>20</v>
      </c>
      <c r="C24" s="10"/>
      <c r="D24" s="10"/>
      <c r="E24" s="10"/>
      <c r="G24" s="11"/>
      <c r="H24" s="10"/>
      <c r="I24" s="10"/>
      <c r="J24" s="10"/>
      <c r="L24" s="1"/>
      <c r="M24" t="s">
        <v>75</v>
      </c>
    </row>
    <row r="25" spans="1:21 16384:16384">
      <c r="A25" s="1"/>
      <c r="B25" s="4" t="s">
        <v>21</v>
      </c>
      <c r="C25" s="11" t="s">
        <v>26</v>
      </c>
      <c r="D25" s="11" t="s">
        <v>26</v>
      </c>
      <c r="E25" s="11" t="s">
        <v>26</v>
      </c>
      <c r="F25" s="11" t="s">
        <v>26</v>
      </c>
      <c r="G25" s="11" t="s">
        <v>26</v>
      </c>
      <c r="H25" s="11" t="s">
        <v>26</v>
      </c>
      <c r="I25" s="10">
        <v>220221</v>
      </c>
      <c r="J25" s="10">
        <v>7</v>
      </c>
      <c r="L25" s="1">
        <v>2530</v>
      </c>
      <c r="M25" s="3" t="s">
        <v>74</v>
      </c>
    </row>
    <row r="26" spans="1:21 16384:16384" ht="18">
      <c r="A26" s="1">
        <v>1990</v>
      </c>
      <c r="B26" s="3" t="s">
        <v>22</v>
      </c>
      <c r="C26" s="12">
        <v>8947</v>
      </c>
      <c r="D26" s="16" t="s">
        <v>26</v>
      </c>
      <c r="E26" s="12">
        <v>8930</v>
      </c>
      <c r="F26" s="16" t="s">
        <v>26</v>
      </c>
      <c r="G26" s="12">
        <v>10109</v>
      </c>
      <c r="H26" s="16" t="s">
        <v>26</v>
      </c>
      <c r="I26" s="10">
        <v>9330</v>
      </c>
      <c r="J26" s="16" t="s">
        <v>26</v>
      </c>
      <c r="L26" s="1"/>
      <c r="M26" s="4" t="s">
        <v>73</v>
      </c>
      <c r="N26" s="11" t="s">
        <v>26</v>
      </c>
      <c r="O26" s="11" t="s">
        <v>26</v>
      </c>
      <c r="P26" s="11" t="s">
        <v>26</v>
      </c>
      <c r="Q26" s="11" t="s">
        <v>26</v>
      </c>
      <c r="R26" s="11" t="s">
        <v>26</v>
      </c>
      <c r="S26" s="11" t="s">
        <v>26</v>
      </c>
      <c r="T26" s="11">
        <v>586231</v>
      </c>
      <c r="U26" s="11">
        <v>19</v>
      </c>
      <c r="XFD26" s="11"/>
    </row>
    <row r="27" spans="1:21 16384:16384" ht="18">
      <c r="A27" s="1" t="s">
        <v>15</v>
      </c>
      <c r="B27" s="5" t="s">
        <v>23</v>
      </c>
      <c r="C27" s="12">
        <f>SUM(C21,C23,C22,C26)</f>
        <v>1018686</v>
      </c>
      <c r="D27" s="12">
        <f>SUM(D21:D26)</f>
        <v>34</v>
      </c>
      <c r="E27" s="12">
        <f>SUM(E21,E22,E23,E26)</f>
        <v>1019702</v>
      </c>
      <c r="F27" s="12">
        <f>SUM(F21,F22,F23)</f>
        <v>36</v>
      </c>
      <c r="G27" s="12">
        <f>SUM(G21,G22,G24,G23,G24,G26)</f>
        <v>1086039</v>
      </c>
      <c r="H27" s="12">
        <f>SUM(H21,H22,H23,H24)</f>
        <v>36</v>
      </c>
      <c r="I27" s="12">
        <f>SUM(I21,I22,I23,I26,I25)</f>
        <v>1357636</v>
      </c>
      <c r="J27" s="12">
        <f>SUM(J21,J22,J24,J23,J24,J25)</f>
        <v>44</v>
      </c>
      <c r="L27" s="1">
        <v>2540</v>
      </c>
      <c r="M27" s="3" t="s">
        <v>72</v>
      </c>
    </row>
    <row r="28" spans="1:21 16384:16384">
      <c r="L28" s="1"/>
      <c r="M28" s="4" t="s">
        <v>73</v>
      </c>
      <c r="N28" s="10">
        <v>92488</v>
      </c>
      <c r="O28" s="10">
        <v>3</v>
      </c>
      <c r="P28" s="10">
        <v>80461</v>
      </c>
      <c r="Q28" s="11">
        <v>3</v>
      </c>
      <c r="R28" s="10">
        <v>84014</v>
      </c>
      <c r="S28" s="10">
        <v>3</v>
      </c>
      <c r="T28" s="10">
        <v>86352</v>
      </c>
      <c r="U28" s="10">
        <v>3</v>
      </c>
    </row>
    <row r="29" spans="1:21 16384:16384">
      <c r="L29" s="1">
        <v>2570</v>
      </c>
      <c r="M29" s="3" t="s">
        <v>71</v>
      </c>
      <c r="N29" s="10">
        <v>10704</v>
      </c>
      <c r="O29" s="10">
        <v>1</v>
      </c>
      <c r="P29" s="10">
        <v>10125</v>
      </c>
      <c r="Q29" s="11" t="s">
        <v>26</v>
      </c>
      <c r="R29" s="10">
        <v>10228</v>
      </c>
      <c r="S29" s="11" t="s">
        <v>26</v>
      </c>
      <c r="T29" s="10">
        <v>11575</v>
      </c>
      <c r="U29" s="11" t="s">
        <v>26</v>
      </c>
    </row>
    <row r="30" spans="1:21 16384:16384" ht="18">
      <c r="L30" s="1">
        <v>2640</v>
      </c>
      <c r="M30" s="3" t="s">
        <v>70</v>
      </c>
      <c r="N30" s="12">
        <v>31524</v>
      </c>
      <c r="O30" s="12">
        <v>1</v>
      </c>
      <c r="P30" s="12">
        <v>31329</v>
      </c>
      <c r="Q30" s="12">
        <v>1</v>
      </c>
      <c r="R30" s="12">
        <v>29561</v>
      </c>
      <c r="S30" s="12">
        <v>1</v>
      </c>
      <c r="T30" s="12">
        <v>29242</v>
      </c>
      <c r="U30" s="12">
        <v>1</v>
      </c>
    </row>
    <row r="31" spans="1:21 16384:16384" ht="18">
      <c r="L31" s="1" t="s">
        <v>46</v>
      </c>
      <c r="M31" s="5" t="s">
        <v>69</v>
      </c>
      <c r="N31" s="12">
        <f>SUM(N28,N29,N30)</f>
        <v>134716</v>
      </c>
      <c r="O31" s="12">
        <f>SUM(O28,O29,O30)</f>
        <v>5</v>
      </c>
      <c r="P31" s="12">
        <f>SUM(P28,P29,P30)</f>
        <v>121915</v>
      </c>
      <c r="Q31" s="12">
        <f>SUM(Q28,Q30)</f>
        <v>4</v>
      </c>
      <c r="R31" s="12">
        <f>SUM(R28,R29,R30)</f>
        <v>123803</v>
      </c>
      <c r="S31" s="12">
        <f>SUM(S28,S30)</f>
        <v>4</v>
      </c>
      <c r="T31" s="12">
        <f>SUM(T26,T28,T29,T30)</f>
        <v>713400</v>
      </c>
      <c r="U31" s="12">
        <f>SUM(U26,U28,V30,U30,V31,V30,V31)</f>
        <v>23</v>
      </c>
    </row>
    <row r="32" spans="1:21 16384:16384" ht="18">
      <c r="L32" s="1" t="s">
        <v>47</v>
      </c>
      <c r="M32" s="5" t="s">
        <v>48</v>
      </c>
      <c r="N32" s="12">
        <f>SUM(N22,N31)</f>
        <v>1208983</v>
      </c>
      <c r="O32" s="12">
        <f>SUM(O22,O31)</f>
        <v>41</v>
      </c>
      <c r="P32" s="12">
        <f>SUM(P22,P31)</f>
        <v>1227403</v>
      </c>
      <c r="Q32" s="12">
        <f>SUM(Q22,Q31)</f>
        <v>43</v>
      </c>
      <c r="R32" s="12">
        <f>SUM(R22,R31)</f>
        <v>1409608</v>
      </c>
      <c r="S32" s="12">
        <f>SUM(S22,S31)</f>
        <v>47</v>
      </c>
      <c r="T32" s="12">
        <f>SUM(T22,T31)</f>
        <v>1551179</v>
      </c>
      <c r="U32" s="12">
        <f>SUM(U22,U31)</f>
        <v>50</v>
      </c>
    </row>
    <row r="33" spans="12:26">
      <c r="L33" s="1"/>
      <c r="N33" s="10"/>
      <c r="O33" s="10"/>
      <c r="P33" s="10"/>
      <c r="Q33" s="10"/>
      <c r="R33" s="10"/>
      <c r="S33" s="10"/>
      <c r="T33" s="10"/>
      <c r="U33" s="10"/>
    </row>
    <row r="34" spans="12:26">
      <c r="L34" s="1"/>
      <c r="M34" t="s">
        <v>63</v>
      </c>
      <c r="N34" s="10"/>
      <c r="O34" s="10"/>
      <c r="P34" s="10"/>
      <c r="Q34" s="10"/>
      <c r="R34" s="10"/>
      <c r="S34" s="10"/>
      <c r="T34" s="10"/>
      <c r="U34" s="10"/>
    </row>
    <row r="35" spans="12:26">
      <c r="L35" s="1"/>
      <c r="M35" s="3" t="s">
        <v>62</v>
      </c>
      <c r="N35" s="10"/>
      <c r="O35" s="10"/>
      <c r="P35" s="10"/>
      <c r="Q35" s="10"/>
      <c r="R35" s="10"/>
      <c r="S35" s="10"/>
      <c r="T35" s="10"/>
      <c r="U35" s="10"/>
    </row>
    <row r="36" spans="12:26">
      <c r="L36" s="1">
        <v>3110</v>
      </c>
      <c r="M36" s="5" t="s">
        <v>61</v>
      </c>
      <c r="N36" s="10">
        <v>1478618</v>
      </c>
      <c r="O36" s="10">
        <v>50</v>
      </c>
      <c r="P36" s="10">
        <v>1513488</v>
      </c>
      <c r="Q36" s="10">
        <v>53</v>
      </c>
      <c r="R36" s="10">
        <v>1510258</v>
      </c>
      <c r="S36" s="10">
        <v>50</v>
      </c>
      <c r="T36" s="10">
        <v>1508848</v>
      </c>
      <c r="U36" s="10">
        <v>49</v>
      </c>
    </row>
    <row r="37" spans="12:26">
      <c r="L37" s="1">
        <v>3200</v>
      </c>
      <c r="M37" s="3" t="s">
        <v>64</v>
      </c>
      <c r="N37" s="10">
        <v>48922</v>
      </c>
      <c r="O37" s="10">
        <v>2</v>
      </c>
      <c r="P37" s="10">
        <v>108285</v>
      </c>
      <c r="Q37" s="10">
        <v>4</v>
      </c>
      <c r="R37" s="10">
        <v>105350</v>
      </c>
      <c r="S37" s="10">
        <v>4</v>
      </c>
      <c r="T37" s="10">
        <v>103117</v>
      </c>
      <c r="U37" s="10">
        <v>3</v>
      </c>
    </row>
    <row r="38" spans="12:26">
      <c r="L38" s="1"/>
      <c r="M38" s="3" t="s">
        <v>65</v>
      </c>
      <c r="N38" s="10"/>
      <c r="O38" s="10"/>
      <c r="P38" s="10"/>
      <c r="Q38" s="10"/>
      <c r="R38" s="10"/>
      <c r="S38" s="10"/>
      <c r="T38" s="10"/>
      <c r="U38" s="10"/>
    </row>
    <row r="39" spans="12:26">
      <c r="L39" s="1">
        <v>3310</v>
      </c>
      <c r="M39" s="5" t="s">
        <v>66</v>
      </c>
      <c r="N39" s="10">
        <v>48776</v>
      </c>
      <c r="O39" s="10">
        <v>2</v>
      </c>
      <c r="P39" s="10">
        <v>38744</v>
      </c>
      <c r="Q39" s="10">
        <v>1</v>
      </c>
      <c r="R39" s="10">
        <v>38744</v>
      </c>
      <c r="S39" s="10">
        <v>1</v>
      </c>
      <c r="T39" s="10">
        <v>221934</v>
      </c>
      <c r="U39" s="10">
        <v>7</v>
      </c>
    </row>
    <row r="40" spans="12:26">
      <c r="L40" s="1">
        <v>3320</v>
      </c>
      <c r="M40" s="5" t="s">
        <v>67</v>
      </c>
      <c r="N40" s="10">
        <v>38842</v>
      </c>
      <c r="O40" s="10">
        <v>1</v>
      </c>
      <c r="P40" s="10">
        <v>6854</v>
      </c>
      <c r="Q40" s="11" t="s">
        <v>26</v>
      </c>
      <c r="R40" s="10">
        <v>6854</v>
      </c>
      <c r="S40" s="11" t="s">
        <v>26</v>
      </c>
      <c r="T40" s="10">
        <v>6854</v>
      </c>
      <c r="U40" s="10"/>
    </row>
    <row r="41" spans="12:26">
      <c r="L41" s="1">
        <v>3350</v>
      </c>
      <c r="M41" s="5" t="s">
        <v>68</v>
      </c>
      <c r="N41" s="10">
        <v>158814</v>
      </c>
      <c r="O41" s="10">
        <v>5</v>
      </c>
      <c r="P41" s="10">
        <v>79983</v>
      </c>
      <c r="Q41" s="10">
        <v>3</v>
      </c>
      <c r="R41" s="10">
        <v>12303</v>
      </c>
      <c r="S41" s="10">
        <v>1</v>
      </c>
      <c r="T41" s="18">
        <v>-202479</v>
      </c>
      <c r="U41" s="18">
        <v>-6</v>
      </c>
    </row>
    <row r="42" spans="12:26">
      <c r="M42" s="3" t="s">
        <v>60</v>
      </c>
      <c r="N42" s="10"/>
      <c r="O42" s="10"/>
      <c r="P42" s="10"/>
      <c r="Q42" s="10"/>
      <c r="R42" s="10"/>
      <c r="S42" s="10"/>
      <c r="T42" s="10"/>
      <c r="U42" s="10"/>
    </row>
    <row r="43" spans="12:26">
      <c r="L43" s="1">
        <v>3410</v>
      </c>
      <c r="M43" s="5" t="s">
        <v>59</v>
      </c>
      <c r="N43" s="10"/>
      <c r="O43" s="10"/>
      <c r="P43" s="10"/>
      <c r="Q43" s="10"/>
      <c r="R43" s="10"/>
      <c r="S43" s="10"/>
      <c r="T43" s="10"/>
      <c r="U43" s="10"/>
    </row>
    <row r="44" spans="12:26">
      <c r="M44" s="17" t="s">
        <v>58</v>
      </c>
      <c r="N44" s="18">
        <v>-18894</v>
      </c>
      <c r="O44" s="20">
        <v>-1</v>
      </c>
      <c r="P44" s="18">
        <v>-38842</v>
      </c>
      <c r="Q44" s="18">
        <v>-2</v>
      </c>
      <c r="R44" s="18">
        <v>-28571</v>
      </c>
      <c r="S44" s="18">
        <v>-1</v>
      </c>
      <c r="T44" s="18">
        <v>-21897</v>
      </c>
      <c r="U44" s="18">
        <v>-1</v>
      </c>
      <c r="V44" s="21"/>
      <c r="W44" s="21"/>
      <c r="X44" s="21"/>
      <c r="Y44" s="21"/>
      <c r="Z44" s="21"/>
    </row>
    <row r="45" spans="12:26">
      <c r="L45" s="1">
        <v>3426</v>
      </c>
      <c r="M45" s="5" t="s">
        <v>57</v>
      </c>
      <c r="N45" s="11" t="s">
        <v>26</v>
      </c>
      <c r="O45" s="11" t="s">
        <v>26</v>
      </c>
      <c r="P45" s="11" t="s">
        <v>26</v>
      </c>
      <c r="Q45" s="11" t="s">
        <v>26</v>
      </c>
      <c r="R45" s="10">
        <v>10</v>
      </c>
      <c r="S45" s="10"/>
      <c r="T45" s="10"/>
      <c r="U45" s="10"/>
    </row>
    <row r="46" spans="12:26" ht="18">
      <c r="L46" s="1">
        <v>3500</v>
      </c>
      <c r="M46" s="3" t="s">
        <v>56</v>
      </c>
      <c r="N46" s="16" t="s">
        <v>26</v>
      </c>
      <c r="O46" s="16" t="s">
        <v>26</v>
      </c>
      <c r="P46" s="22">
        <v>-93631</v>
      </c>
      <c r="Q46" s="22">
        <v>-3</v>
      </c>
      <c r="R46" s="22">
        <v>-93631</v>
      </c>
      <c r="S46" s="22">
        <v>-3</v>
      </c>
      <c r="T46" s="22">
        <v>-93631</v>
      </c>
      <c r="U46" s="22">
        <v>-3</v>
      </c>
      <c r="V46" s="19"/>
      <c r="W46" s="19"/>
      <c r="X46" s="19"/>
      <c r="Y46" s="19"/>
      <c r="Z46" s="19"/>
    </row>
    <row r="47" spans="12:26">
      <c r="L47" s="1" t="s">
        <v>49</v>
      </c>
      <c r="M47" s="5" t="s">
        <v>55</v>
      </c>
      <c r="N47" s="10">
        <f>SUM(N36,N37,N39,N40,N41,N44)</f>
        <v>1755078</v>
      </c>
      <c r="O47" s="10">
        <f>SUM(O36,O37,O39,O40,O41,O44)</f>
        <v>59</v>
      </c>
      <c r="P47" s="10">
        <f>SUM(P36,P37,P39,P40,P41,P44,P46)</f>
        <v>1614881</v>
      </c>
      <c r="Q47" s="10">
        <f>SUM(Q46,Q44,Q41,Q39,Q37,Q36)</f>
        <v>56</v>
      </c>
      <c r="R47" s="10">
        <f>SUM(R36,R37,R39,R40,R41,R44,R45,R46)</f>
        <v>1551317</v>
      </c>
      <c r="S47" s="10">
        <f>SUM(S36,S37,S39,S41,S44,S46)</f>
        <v>52</v>
      </c>
      <c r="T47" s="10">
        <f>SUM(T36,T37,T39,T40,T41,T44,T46)</f>
        <v>1522746</v>
      </c>
      <c r="U47" s="10">
        <f>SUM(U36,U37,U39,U42,U41,U42,U44,U46)</f>
        <v>49</v>
      </c>
    </row>
    <row r="48" spans="12:26">
      <c r="N48" s="10"/>
      <c r="O48" s="10"/>
      <c r="P48" s="10"/>
      <c r="Q48" s="10"/>
      <c r="R48" s="10"/>
      <c r="S48" s="10"/>
      <c r="T48" s="10"/>
      <c r="U48" s="10"/>
    </row>
    <row r="49" spans="1:21" ht="18">
      <c r="L49" s="1" t="s">
        <v>50</v>
      </c>
      <c r="M49" t="s">
        <v>54</v>
      </c>
      <c r="N49" s="12">
        <v>11006</v>
      </c>
      <c r="O49" s="16" t="s">
        <v>26</v>
      </c>
      <c r="P49" s="15">
        <v>29142</v>
      </c>
      <c r="Q49" s="15">
        <v>1</v>
      </c>
      <c r="R49" s="15">
        <v>28289</v>
      </c>
      <c r="S49" s="15">
        <v>1</v>
      </c>
      <c r="T49" s="15">
        <v>26869</v>
      </c>
      <c r="U49" s="15">
        <v>1</v>
      </c>
    </row>
    <row r="50" spans="1:21">
      <c r="N50" s="10"/>
      <c r="O50" s="10"/>
      <c r="P50" s="10"/>
      <c r="Q50" s="10"/>
      <c r="R50" s="10"/>
      <c r="S50" s="10"/>
      <c r="T50" s="10"/>
      <c r="U50" s="10"/>
    </row>
    <row r="51" spans="1:21" ht="18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1" t="s">
        <v>51</v>
      </c>
      <c r="M51" s="3" t="s">
        <v>52</v>
      </c>
      <c r="N51" s="12">
        <f>SUM(N49,N47)</f>
        <v>1766084</v>
      </c>
      <c r="O51" s="12">
        <f>SUM(O47)</f>
        <v>59</v>
      </c>
      <c r="P51" s="12">
        <f>SUM(P49,P47)</f>
        <v>1644023</v>
      </c>
      <c r="Q51" s="12">
        <f>SUM(Q47,Q49)</f>
        <v>57</v>
      </c>
      <c r="R51" s="12">
        <f>SUM(R49,R47)</f>
        <v>1579606</v>
      </c>
      <c r="S51" s="12">
        <f>SUM(S49,S47)</f>
        <v>53</v>
      </c>
      <c r="T51" s="12">
        <f>SUM(T49,T47)</f>
        <v>1549615</v>
      </c>
      <c r="U51" s="12">
        <f>SUM(U49,U47)</f>
        <v>50</v>
      </c>
    </row>
    <row r="52" spans="1:21">
      <c r="N52" s="10"/>
      <c r="O52" s="10"/>
      <c r="P52" s="10"/>
      <c r="Q52" s="10"/>
      <c r="R52" s="10"/>
      <c r="S52" s="10"/>
      <c r="T52" s="10"/>
      <c r="U52" s="10"/>
    </row>
    <row r="53" spans="1:21" ht="18">
      <c r="A53" t="s">
        <v>89</v>
      </c>
      <c r="B53" t="s">
        <v>90</v>
      </c>
      <c r="C53" s="26">
        <f>SUM(C27,C17)</f>
        <v>2975067</v>
      </c>
      <c r="D53" s="26">
        <f>SUM(D27,D17)</f>
        <v>100</v>
      </c>
      <c r="E53" s="26">
        <f>SUM(E27,E17)</f>
        <v>2871426</v>
      </c>
      <c r="F53" s="26">
        <f>SUM(F27,F17)</f>
        <v>100</v>
      </c>
      <c r="G53" s="26">
        <f>SUM(G27,G17)</f>
        <v>2989214</v>
      </c>
      <c r="H53" s="26">
        <f>SUM(H27,H17)</f>
        <v>100</v>
      </c>
      <c r="I53" s="26">
        <f>SUM(I27,I17)</f>
        <v>3100794</v>
      </c>
      <c r="J53" s="26">
        <f>SUM(J27,J17)</f>
        <v>100</v>
      </c>
      <c r="L53" s="1"/>
      <c r="M53" t="s">
        <v>53</v>
      </c>
      <c r="N53" s="27">
        <f>SUM(N51,N32)</f>
        <v>2975067</v>
      </c>
      <c r="O53" s="27">
        <f>SUM(O32,O51)</f>
        <v>100</v>
      </c>
      <c r="P53" s="27">
        <f>SUM(P51,P32)</f>
        <v>2871426</v>
      </c>
      <c r="Q53" s="27">
        <f>SUM(Q51,Q32)</f>
        <v>100</v>
      </c>
      <c r="R53" s="27">
        <f>SUM(R51,R32)</f>
        <v>2989214</v>
      </c>
      <c r="S53" s="27">
        <f>SUM(S50,S51,S50,S32)</f>
        <v>100</v>
      </c>
      <c r="T53" s="27">
        <f>SUM(T51,T32)</f>
        <v>3100794</v>
      </c>
      <c r="U53" s="27">
        <f>SUM(U51,U32)</f>
        <v>100</v>
      </c>
    </row>
    <row r="55" spans="1:21">
      <c r="L55" s="1"/>
    </row>
    <row r="56" spans="1:21">
      <c r="L56" s="1"/>
    </row>
    <row r="57" spans="1:21">
      <c r="L57" s="1"/>
    </row>
    <row r="58" spans="1:21">
      <c r="L58" s="1"/>
    </row>
    <row r="59" spans="1:21">
      <c r="L59" s="1"/>
    </row>
    <row r="60" spans="1:21">
      <c r="L60" s="1"/>
    </row>
    <row r="61" spans="1:21">
      <c r="L61" s="1"/>
    </row>
    <row r="62" spans="1:21">
      <c r="L62" s="1"/>
    </row>
    <row r="63" spans="1:21">
      <c r="L63" s="1"/>
    </row>
    <row r="64" spans="1:21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</sheetData>
  <mergeCells count="12">
    <mergeCell ref="R5:S5"/>
    <mergeCell ref="T5:U5"/>
    <mergeCell ref="C5:D5"/>
    <mergeCell ref="E5:F5"/>
    <mergeCell ref="A1:Z1"/>
    <mergeCell ref="A2:Z2"/>
    <mergeCell ref="A3:Z3"/>
    <mergeCell ref="A4:Z4"/>
    <mergeCell ref="G5:H5"/>
    <mergeCell ref="I5:J5"/>
    <mergeCell ref="N5:O5"/>
    <mergeCell ref="P5:Q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合併資產負債表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sheep</dc:creator>
  <cp:lastModifiedBy>sheep</cp:lastModifiedBy>
  <dcterms:created xsi:type="dcterms:W3CDTF">2013-10-02T10:35:27Z</dcterms:created>
  <dcterms:modified xsi:type="dcterms:W3CDTF">2013-10-02T15:00:49Z</dcterms:modified>
</cp:coreProperties>
</file>