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95" windowHeight="7935"/>
  </bookViews>
  <sheets>
    <sheet name="合併資產負債表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4" i="1"/>
  <c r="E34"/>
  <c r="C34"/>
  <c r="I25"/>
  <c r="G25"/>
  <c r="I17"/>
  <c r="G17"/>
  <c r="G34" s="1"/>
  <c r="E17"/>
  <c r="C17"/>
  <c r="E25"/>
  <c r="C25"/>
  <c r="R31"/>
  <c r="R33" s="1"/>
  <c r="P31"/>
  <c r="P33" s="1"/>
  <c r="N31"/>
  <c r="N33" s="1"/>
  <c r="L31"/>
  <c r="L33" s="1"/>
  <c r="P17"/>
  <c r="R22"/>
  <c r="P22"/>
  <c r="N22"/>
  <c r="L22"/>
  <c r="R17"/>
  <c r="R23" s="1"/>
  <c r="N17"/>
  <c r="L17"/>
  <c r="P23" l="1"/>
  <c r="P34" s="1"/>
  <c r="N23"/>
  <c r="N34" s="1"/>
  <c r="L23"/>
  <c r="L34" s="1"/>
  <c r="R34"/>
</calcChain>
</file>

<file path=xl/sharedStrings.xml><?xml version="1.0" encoding="utf-8"?>
<sst xmlns="http://schemas.openxmlformats.org/spreadsheetml/2006/main" count="90" uniqueCount="56">
  <si>
    <t>資產</t>
    <phoneticPr fontId="3" type="noConversion"/>
  </si>
  <si>
    <t>預付款項</t>
    <phoneticPr fontId="3" type="noConversion"/>
  </si>
  <si>
    <t>流動資產合計</t>
    <phoneticPr fontId="3" type="noConversion"/>
  </si>
  <si>
    <t>無形資產</t>
    <phoneticPr fontId="3" type="noConversion"/>
  </si>
  <si>
    <t>遞延所得稅資產</t>
    <phoneticPr fontId="3" type="noConversion"/>
  </si>
  <si>
    <t>非流動資產合計</t>
    <phoneticPr fontId="3" type="noConversion"/>
  </si>
  <si>
    <t>以成本衡量之金融資產-非流動</t>
    <phoneticPr fontId="3" type="noConversion"/>
  </si>
  <si>
    <t>-</t>
    <phoneticPr fontId="3" type="noConversion"/>
  </si>
  <si>
    <t>負債及權益</t>
    <phoneticPr fontId="3" type="noConversion"/>
  </si>
  <si>
    <t>透過損益按公允價值衡量之金融負債-流動</t>
    <phoneticPr fontId="3" type="noConversion"/>
  </si>
  <si>
    <t>應付票據</t>
    <phoneticPr fontId="3" type="noConversion"/>
  </si>
  <si>
    <t>應付帳款</t>
    <phoneticPr fontId="3" type="noConversion"/>
  </si>
  <si>
    <t>負債準備-流動</t>
    <phoneticPr fontId="3" type="noConversion"/>
  </si>
  <si>
    <t>其他流動負債</t>
    <phoneticPr fontId="3" type="noConversion"/>
  </si>
  <si>
    <t>流動負債合計</t>
    <phoneticPr fontId="3" type="noConversion"/>
  </si>
  <si>
    <t>遞延所得稅負債</t>
    <phoneticPr fontId="3" type="noConversion"/>
  </si>
  <si>
    <t>存入保證金</t>
    <phoneticPr fontId="3" type="noConversion"/>
  </si>
  <si>
    <t>非流動負債合計</t>
    <phoneticPr fontId="3" type="noConversion"/>
  </si>
  <si>
    <t>負債總計</t>
    <phoneticPr fontId="3" type="noConversion"/>
  </si>
  <si>
    <t>股本</t>
    <phoneticPr fontId="3" type="noConversion"/>
  </si>
  <si>
    <t>資本公積</t>
    <phoneticPr fontId="3" type="noConversion"/>
  </si>
  <si>
    <t>法定盈餘公積</t>
    <phoneticPr fontId="3" type="noConversion"/>
  </si>
  <si>
    <t>特別盈餘公積</t>
    <phoneticPr fontId="3" type="noConversion"/>
  </si>
  <si>
    <t>保留盈餘合計</t>
    <phoneticPr fontId="3" type="noConversion"/>
  </si>
  <si>
    <t>其他權益</t>
    <phoneticPr fontId="3" type="noConversion"/>
  </si>
  <si>
    <t>權益總計</t>
    <phoneticPr fontId="3" type="noConversion"/>
  </si>
  <si>
    <t>負債及權益總計</t>
    <phoneticPr fontId="3" type="noConversion"/>
  </si>
  <si>
    <t>資產總計</t>
    <phoneticPr fontId="3" type="noConversion"/>
  </si>
  <si>
    <t>流動資產：</t>
    <phoneticPr fontId="3" type="noConversion"/>
  </si>
  <si>
    <t>非流動資產：</t>
    <phoneticPr fontId="3" type="noConversion"/>
  </si>
  <si>
    <t>流動負債：</t>
    <phoneticPr fontId="3" type="noConversion"/>
  </si>
  <si>
    <t>非流動負債：</t>
    <phoneticPr fontId="3" type="noConversion"/>
  </si>
  <si>
    <t>歸屬母公司業主之權益：</t>
    <phoneticPr fontId="3" type="noConversion"/>
  </si>
  <si>
    <t>保留盈餘：</t>
    <phoneticPr fontId="3" type="noConversion"/>
  </si>
  <si>
    <t>金額</t>
    <phoneticPr fontId="3" type="noConversion"/>
  </si>
  <si>
    <t>%</t>
    <phoneticPr fontId="3" type="noConversion"/>
  </si>
  <si>
    <t>102.6.30</t>
    <phoneticPr fontId="3" type="noConversion"/>
  </si>
  <si>
    <t>101.12.31</t>
    <phoneticPr fontId="3" type="noConversion"/>
  </si>
  <si>
    <t>民國一○二年六月三十日與一○一年十二月三十一日</t>
    <phoneticPr fontId="3" type="noConversion"/>
  </si>
  <si>
    <t>合併資產負債表</t>
    <phoneticPr fontId="3" type="noConversion"/>
  </si>
  <si>
    <t>超眾科技股份有限公司及其子公司</t>
    <phoneticPr fontId="3" type="noConversion"/>
  </si>
  <si>
    <t>130X</t>
    <phoneticPr fontId="3" type="noConversion"/>
  </si>
  <si>
    <t>現金及約當現金(附註六(一))</t>
    <phoneticPr fontId="3" type="noConversion"/>
  </si>
  <si>
    <t>應收票據淨額(附註六(二))</t>
    <phoneticPr fontId="3" type="noConversion"/>
  </si>
  <si>
    <t>應收帳款淨額(附註六(二))</t>
    <phoneticPr fontId="3" type="noConversion"/>
  </si>
  <si>
    <t>其他應收款(附註六(二))</t>
    <phoneticPr fontId="3" type="noConversion"/>
  </si>
  <si>
    <t>存貨(附註六(三))</t>
    <phoneticPr fontId="3" type="noConversion"/>
  </si>
  <si>
    <t>其他流動資產(附註六(六)、八)</t>
    <phoneticPr fontId="3" type="noConversion"/>
  </si>
  <si>
    <t>不動產、廠房及設備(附註六(四)、八)</t>
    <phoneticPr fontId="3" type="noConversion"/>
  </si>
  <si>
    <t>投資性不動產淨額(附註六(五)、八)</t>
    <phoneticPr fontId="3" type="noConversion"/>
  </si>
  <si>
    <t>其他非流動資產(附註六(六))</t>
    <phoneticPr fontId="3" type="noConversion"/>
  </si>
  <si>
    <t>短期借款(附註六(七))</t>
    <phoneticPr fontId="3" type="noConversion"/>
  </si>
  <si>
    <t>其他應付款(附註六(八)、(十))</t>
    <phoneticPr fontId="3" type="noConversion"/>
  </si>
  <si>
    <t>應計退休金負債(附註六(八))</t>
    <phoneticPr fontId="3" type="noConversion"/>
  </si>
  <si>
    <t>未分配盈餘(附註六(九))</t>
    <phoneticPr fontId="3" type="noConversion"/>
  </si>
  <si>
    <t>單位：新台幣千元</t>
    <phoneticPr fontId="3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</si>
</sst>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#,##0_);[Red]\(#,##0\)"/>
    <numFmt numFmtId="177" formatCode="&quot;$&quot;#,##0_);[Red]\(&quot;$&quot;#,##0\)"/>
    <numFmt numFmtId="179" formatCode="0_);[Red]\(0\)"/>
  </numFmts>
  <fonts count="1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000000"/>
      <name val="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u val="singleAccounting"/>
      <sz val="12"/>
      <color theme="1"/>
      <name val="新細明體"/>
      <family val="2"/>
      <charset val="136"/>
      <scheme val="minor"/>
    </font>
    <font>
      <b/>
      <u val="singleAccounting"/>
      <sz val="12"/>
      <color theme="1"/>
      <name val="新細明體"/>
      <family val="1"/>
      <charset val="136"/>
      <scheme val="minor"/>
    </font>
    <font>
      <u val="doubleAccounting"/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Continuous" vertical="center"/>
    </xf>
    <xf numFmtId="176" fontId="0" fillId="0" borderId="0" xfId="1" applyNumberFormat="1" applyFont="1" applyAlignment="1">
      <alignment horizontal="centerContinuous" vertical="center"/>
    </xf>
    <xf numFmtId="176" fontId="0" fillId="0" borderId="0" xfId="0" applyNumberFormat="1" applyAlignment="1">
      <alignment horizontal="centerContinuous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176" fontId="7" fillId="0" borderId="0" xfId="1" applyNumberFormat="1" applyFont="1">
      <alignment vertical="center"/>
    </xf>
    <xf numFmtId="176" fontId="7" fillId="0" borderId="0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0" xfId="1" applyNumberFormat="1" applyFont="1" applyBorder="1">
      <alignment vertical="center"/>
    </xf>
    <xf numFmtId="176" fontId="1" fillId="0" borderId="1" xfId="1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1" applyNumberFormat="1" applyFont="1">
      <alignment vertical="center"/>
    </xf>
    <xf numFmtId="176" fontId="9" fillId="0" borderId="0" xfId="0" applyNumberFormat="1" applyFont="1">
      <alignment vertical="center"/>
    </xf>
    <xf numFmtId="176" fontId="9" fillId="0" borderId="2" xfId="1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8" fillId="0" borderId="0" xfId="1" applyNumberFormat="1" applyFont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1" xfId="1" applyNumberFormat="1" applyFont="1" applyBorder="1" applyAlignment="1">
      <alignment horizontal="centerContinuous" vertical="center"/>
    </xf>
    <xf numFmtId="176" fontId="8" fillId="0" borderId="1" xfId="1" applyNumberFormat="1" applyFont="1" applyBorder="1" applyAlignment="1">
      <alignment horizontal="centerContinuous" vertical="center"/>
    </xf>
    <xf numFmtId="176" fontId="0" fillId="0" borderId="1" xfId="0" applyNumberFormat="1" applyBorder="1" applyAlignment="1">
      <alignment horizontal="centerContinuous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9" fillId="0" borderId="2" xfId="1" applyNumberFormat="1" applyFont="1" applyBorder="1">
      <alignment vertical="center"/>
    </xf>
    <xf numFmtId="177" fontId="0" fillId="0" borderId="0" xfId="1" applyNumberFormat="1" applyFont="1">
      <alignment vertical="center"/>
    </xf>
    <xf numFmtId="177" fontId="9" fillId="0" borderId="0" xfId="1" applyNumberFormat="1" applyFont="1">
      <alignment vertical="center"/>
    </xf>
    <xf numFmtId="179" fontId="0" fillId="0" borderId="0" xfId="0" applyNumberFormat="1" applyAlignment="1">
      <alignment horizontal="centerContinuous" vertical="center"/>
    </xf>
    <xf numFmtId="179" fontId="0" fillId="0" borderId="0" xfId="0" applyNumberFormat="1" applyBorder="1" applyAlignment="1">
      <alignment horizontal="centerContinuous" vertical="center"/>
    </xf>
    <xf numFmtId="179" fontId="5" fillId="0" borderId="0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0" xfId="0" applyNumberFormat="1" applyFont="1" applyBorder="1">
      <alignment vertical="center"/>
    </xf>
    <xf numFmtId="179" fontId="9" fillId="0" borderId="0" xfId="0" applyNumberFormat="1" applyFont="1" applyBorder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H1" zoomScale="90" zoomScaleNormal="90" workbookViewId="0">
      <selection activeCell="V8" sqref="V8"/>
    </sheetView>
  </sheetViews>
  <sheetFormatPr defaultRowHeight="16.5"/>
  <cols>
    <col min="1" max="1" width="9.75" bestFit="1" customWidth="1"/>
    <col min="2" max="2" width="38.75" bestFit="1" customWidth="1"/>
    <col min="3" max="3" width="11.25" style="1" bestFit="1" customWidth="1"/>
    <col min="4" max="4" width="1.5" style="1" customWidth="1"/>
    <col min="5" max="5" width="5.125" style="2" bestFit="1" customWidth="1"/>
    <col min="6" max="6" width="1.625" style="2" customWidth="1"/>
    <col min="7" max="7" width="10.125" style="1" bestFit="1" customWidth="1"/>
    <col min="8" max="8" width="1.625" style="1" customWidth="1"/>
    <col min="9" max="9" width="5.125" style="2" bestFit="1" customWidth="1"/>
    <col min="10" max="10" width="6.125" style="41" bestFit="1" customWidth="1"/>
    <col min="11" max="11" width="43.25" bestFit="1" customWidth="1"/>
    <col min="12" max="12" width="11.25" style="1" bestFit="1" customWidth="1"/>
    <col min="13" max="13" width="1.625" style="1" customWidth="1"/>
    <col min="14" max="14" width="5.125" style="2" bestFit="1" customWidth="1"/>
    <col min="15" max="15" width="1.625" style="2" customWidth="1"/>
    <col min="16" max="16" width="10.125" style="1" bestFit="1" customWidth="1"/>
    <col min="17" max="17" width="1.75" style="1" customWidth="1"/>
    <col min="18" max="18" width="5.125" style="2" bestFit="1" customWidth="1"/>
  </cols>
  <sheetData>
    <row r="1" spans="1:18">
      <c r="B1" s="3" t="s">
        <v>40</v>
      </c>
      <c r="C1" s="4"/>
      <c r="D1" s="4"/>
      <c r="E1" s="5"/>
      <c r="F1" s="5"/>
      <c r="G1" s="4"/>
      <c r="H1" s="4"/>
      <c r="I1" s="5"/>
      <c r="J1" s="38"/>
      <c r="K1" s="3"/>
      <c r="L1" s="4"/>
      <c r="M1" s="4"/>
      <c r="N1" s="5"/>
      <c r="O1" s="5"/>
      <c r="P1" s="4"/>
      <c r="Q1" s="4"/>
      <c r="R1" s="5"/>
    </row>
    <row r="2" spans="1:18">
      <c r="B2" s="3" t="s">
        <v>39</v>
      </c>
      <c r="C2" s="4"/>
      <c r="D2" s="4"/>
      <c r="E2" s="5"/>
      <c r="F2" s="5"/>
      <c r="G2" s="4"/>
      <c r="H2" s="4"/>
      <c r="I2" s="5"/>
      <c r="J2" s="38"/>
      <c r="K2" s="3"/>
      <c r="L2" s="4"/>
      <c r="M2" s="4"/>
      <c r="N2" s="5"/>
      <c r="O2" s="5"/>
      <c r="P2" s="4"/>
      <c r="Q2" s="4"/>
      <c r="R2" s="5"/>
    </row>
    <row r="3" spans="1:18">
      <c r="B3" s="3" t="s">
        <v>38</v>
      </c>
      <c r="C3" s="4"/>
      <c r="D3" s="4"/>
      <c r="E3" s="5"/>
      <c r="F3" s="5"/>
      <c r="G3" s="4"/>
      <c r="H3" s="4"/>
      <c r="I3" s="5"/>
      <c r="J3" s="38"/>
      <c r="K3" s="3"/>
      <c r="L3" s="4"/>
      <c r="M3" s="4"/>
      <c r="N3" s="5"/>
      <c r="O3" s="5"/>
      <c r="P3" s="4" t="s">
        <v>55</v>
      </c>
      <c r="Q3" s="4"/>
      <c r="R3" s="5"/>
    </row>
    <row r="6" spans="1:18" ht="18.75">
      <c r="C6" s="30" t="s">
        <v>36</v>
      </c>
      <c r="D6" s="31"/>
      <c r="E6" s="32"/>
      <c r="G6" s="30" t="s">
        <v>37</v>
      </c>
      <c r="H6" s="31"/>
      <c r="I6" s="32"/>
      <c r="J6" s="39"/>
      <c r="L6" s="30" t="s">
        <v>36</v>
      </c>
      <c r="M6" s="31"/>
      <c r="N6" s="32"/>
      <c r="P6" s="30" t="s">
        <v>37</v>
      </c>
      <c r="Q6" s="31"/>
      <c r="R6" s="32"/>
    </row>
    <row r="7" spans="1:18" ht="18.75">
      <c r="C7" s="33" t="s">
        <v>34</v>
      </c>
      <c r="D7" s="27"/>
      <c r="E7" s="34" t="s">
        <v>35</v>
      </c>
      <c r="F7" s="28"/>
      <c r="G7" s="33" t="s">
        <v>34</v>
      </c>
      <c r="H7" s="27"/>
      <c r="I7" s="34" t="s">
        <v>35</v>
      </c>
      <c r="J7" s="40"/>
      <c r="K7" s="29"/>
      <c r="L7" s="33" t="s">
        <v>34</v>
      </c>
      <c r="M7" s="27"/>
      <c r="N7" s="34" t="s">
        <v>35</v>
      </c>
      <c r="O7" s="28"/>
      <c r="P7" s="33" t="s">
        <v>34</v>
      </c>
      <c r="Q7" s="27"/>
      <c r="R7" s="34" t="s">
        <v>35</v>
      </c>
    </row>
    <row r="8" spans="1:18">
      <c r="B8" s="8" t="s">
        <v>0</v>
      </c>
      <c r="K8" s="11" t="s">
        <v>8</v>
      </c>
    </row>
    <row r="9" spans="1:18">
      <c r="B9" s="9" t="s">
        <v>28</v>
      </c>
      <c r="K9" s="9" t="s">
        <v>30</v>
      </c>
    </row>
    <row r="10" spans="1:18">
      <c r="A10">
        <v>1100</v>
      </c>
      <c r="B10" s="6" t="s">
        <v>42</v>
      </c>
      <c r="C10" s="36">
        <v>1757404</v>
      </c>
      <c r="E10" s="2">
        <v>34</v>
      </c>
      <c r="G10" s="1">
        <v>1142697</v>
      </c>
      <c r="I10" s="2">
        <v>25</v>
      </c>
      <c r="J10" s="41">
        <v>2100</v>
      </c>
      <c r="K10" s="6" t="s">
        <v>51</v>
      </c>
      <c r="L10" s="36">
        <v>412417</v>
      </c>
      <c r="N10" s="2">
        <v>8</v>
      </c>
      <c r="P10" s="1">
        <v>298484</v>
      </c>
      <c r="R10" s="2">
        <v>6</v>
      </c>
    </row>
    <row r="11" spans="1:18">
      <c r="A11">
        <v>1150</v>
      </c>
      <c r="B11" s="6" t="s">
        <v>43</v>
      </c>
      <c r="C11" s="1">
        <v>1867</v>
      </c>
      <c r="E11" s="2" t="s">
        <v>7</v>
      </c>
      <c r="G11" s="1">
        <v>4029</v>
      </c>
      <c r="I11" s="2" t="s">
        <v>7</v>
      </c>
      <c r="J11" s="41">
        <v>2120</v>
      </c>
      <c r="K11" s="6" t="s">
        <v>9</v>
      </c>
      <c r="L11" s="1" t="s">
        <v>7</v>
      </c>
      <c r="N11" s="2" t="s">
        <v>7</v>
      </c>
      <c r="P11" s="1" t="s">
        <v>7</v>
      </c>
      <c r="R11" s="2" t="s">
        <v>7</v>
      </c>
    </row>
    <row r="12" spans="1:18">
      <c r="A12">
        <v>1170</v>
      </c>
      <c r="B12" s="6" t="s">
        <v>44</v>
      </c>
      <c r="C12" s="1">
        <v>1534396</v>
      </c>
      <c r="E12" s="2">
        <v>29</v>
      </c>
      <c r="G12" s="1">
        <v>1636739</v>
      </c>
      <c r="I12" s="2">
        <v>35</v>
      </c>
      <c r="J12" s="41">
        <v>2150</v>
      </c>
      <c r="K12" s="6" t="s">
        <v>10</v>
      </c>
      <c r="L12" s="1">
        <v>15944</v>
      </c>
      <c r="N12" s="2" t="s">
        <v>7</v>
      </c>
      <c r="P12" s="1">
        <v>453</v>
      </c>
      <c r="R12" s="2" t="s">
        <v>7</v>
      </c>
    </row>
    <row r="13" spans="1:18">
      <c r="A13">
        <v>1200</v>
      </c>
      <c r="B13" s="6" t="s">
        <v>45</v>
      </c>
      <c r="C13" s="1">
        <v>6256</v>
      </c>
      <c r="E13" s="2" t="s">
        <v>7</v>
      </c>
      <c r="G13" s="1">
        <v>15769</v>
      </c>
      <c r="I13" s="2" t="s">
        <v>7</v>
      </c>
      <c r="J13" s="41">
        <v>2170</v>
      </c>
      <c r="K13" s="6" t="s">
        <v>11</v>
      </c>
      <c r="L13" s="1">
        <v>1493935</v>
      </c>
      <c r="N13" s="2">
        <v>29</v>
      </c>
      <c r="P13" s="1">
        <v>1442793</v>
      </c>
      <c r="R13" s="2">
        <v>31</v>
      </c>
    </row>
    <row r="14" spans="1:18">
      <c r="A14" s="7" t="s">
        <v>41</v>
      </c>
      <c r="B14" s="6" t="s">
        <v>46</v>
      </c>
      <c r="C14" s="1">
        <v>644763</v>
      </c>
      <c r="E14" s="2">
        <v>12</v>
      </c>
      <c r="G14" s="1">
        <v>660551</v>
      </c>
      <c r="I14" s="2">
        <v>14</v>
      </c>
      <c r="J14" s="41">
        <v>2200</v>
      </c>
      <c r="K14" s="6" t="s">
        <v>52</v>
      </c>
      <c r="L14" s="1">
        <v>583979</v>
      </c>
      <c r="N14" s="2">
        <v>11</v>
      </c>
      <c r="P14" s="1">
        <v>301895</v>
      </c>
      <c r="R14" s="2">
        <v>6</v>
      </c>
    </row>
    <row r="15" spans="1:18">
      <c r="A15">
        <v>1410</v>
      </c>
      <c r="B15" s="6" t="s">
        <v>1</v>
      </c>
      <c r="C15" s="1">
        <v>29353</v>
      </c>
      <c r="E15" s="2">
        <v>1</v>
      </c>
      <c r="G15" s="1">
        <v>16926</v>
      </c>
      <c r="I15" s="2" t="s">
        <v>7</v>
      </c>
      <c r="J15" s="41">
        <v>2250</v>
      </c>
      <c r="K15" s="6" t="s">
        <v>12</v>
      </c>
      <c r="L15" s="1">
        <v>3508</v>
      </c>
      <c r="N15" s="2" t="s">
        <v>7</v>
      </c>
      <c r="P15" s="1">
        <v>4911</v>
      </c>
      <c r="R15" s="2" t="s">
        <v>7</v>
      </c>
    </row>
    <row r="16" spans="1:18" ht="18.75">
      <c r="A16">
        <v>1470</v>
      </c>
      <c r="B16" s="6" t="s">
        <v>47</v>
      </c>
      <c r="C16" s="19">
        <v>169609</v>
      </c>
      <c r="D16" s="15"/>
      <c r="E16" s="20">
        <v>3</v>
      </c>
      <c r="F16" s="17"/>
      <c r="G16" s="19">
        <v>192528</v>
      </c>
      <c r="H16" s="15"/>
      <c r="I16" s="20">
        <v>4</v>
      </c>
      <c r="J16" s="42">
        <v>2300</v>
      </c>
      <c r="K16" s="6" t="s">
        <v>13</v>
      </c>
      <c r="L16" s="21">
        <v>12103</v>
      </c>
      <c r="N16" s="22" t="s">
        <v>7</v>
      </c>
      <c r="P16" s="21">
        <v>28319</v>
      </c>
      <c r="R16" s="22">
        <v>1</v>
      </c>
    </row>
    <row r="17" spans="1:18" ht="18.75">
      <c r="B17" s="10" t="s">
        <v>2</v>
      </c>
      <c r="C17" s="19">
        <f>C10+C11+C12+C13+C14+C15+C16</f>
        <v>4143648</v>
      </c>
      <c r="D17" s="15"/>
      <c r="E17" s="20">
        <f>E10+E12+E14+E15+E16</f>
        <v>79</v>
      </c>
      <c r="F17" s="17"/>
      <c r="G17" s="19">
        <f>G10+G11+G12+G13+G14+G15+G16</f>
        <v>3669239</v>
      </c>
      <c r="H17" s="15"/>
      <c r="I17" s="20">
        <f>I10+I12+I14+I16</f>
        <v>78</v>
      </c>
      <c r="J17" s="42"/>
      <c r="K17" s="10" t="s">
        <v>14</v>
      </c>
      <c r="L17" s="21">
        <f>L10+L12+L13+L14+L15+L16</f>
        <v>2521886</v>
      </c>
      <c r="N17" s="22">
        <f>N10+N13+N14</f>
        <v>48</v>
      </c>
      <c r="P17" s="21">
        <f>P10+P12+P13+P14+P15+P16</f>
        <v>2076855</v>
      </c>
      <c r="R17" s="22">
        <f>R10+R13+R14+R16</f>
        <v>44</v>
      </c>
    </row>
    <row r="18" spans="1:18">
      <c r="B18" s="9" t="s">
        <v>29</v>
      </c>
      <c r="K18" s="9" t="s">
        <v>31</v>
      </c>
    </row>
    <row r="19" spans="1:18">
      <c r="A19">
        <v>1543</v>
      </c>
      <c r="B19" s="6" t="s">
        <v>6</v>
      </c>
      <c r="C19" s="1">
        <v>19998</v>
      </c>
      <c r="E19" s="2" t="s">
        <v>7</v>
      </c>
      <c r="G19" s="1" t="s">
        <v>7</v>
      </c>
      <c r="I19" s="2" t="s">
        <v>7</v>
      </c>
      <c r="J19" s="41">
        <v>2570</v>
      </c>
      <c r="K19" s="6" t="s">
        <v>15</v>
      </c>
      <c r="L19" s="1">
        <v>157864</v>
      </c>
      <c r="N19" s="2">
        <v>3</v>
      </c>
      <c r="P19" s="1">
        <v>124249</v>
      </c>
      <c r="R19" s="2">
        <v>3</v>
      </c>
    </row>
    <row r="20" spans="1:18">
      <c r="A20">
        <v>1600</v>
      </c>
      <c r="B20" s="6" t="s">
        <v>48</v>
      </c>
      <c r="C20" s="1">
        <v>876892</v>
      </c>
      <c r="E20" s="2">
        <v>17</v>
      </c>
      <c r="G20" s="1">
        <v>820926</v>
      </c>
      <c r="I20" s="2">
        <v>18</v>
      </c>
      <c r="J20" s="41">
        <v>2640</v>
      </c>
      <c r="K20" s="6" t="s">
        <v>53</v>
      </c>
      <c r="L20" s="1">
        <v>3565</v>
      </c>
      <c r="N20" s="2" t="s">
        <v>7</v>
      </c>
      <c r="P20" s="1">
        <v>4077</v>
      </c>
      <c r="R20" s="2" t="s">
        <v>7</v>
      </c>
    </row>
    <row r="21" spans="1:18">
      <c r="A21">
        <v>1760</v>
      </c>
      <c r="B21" s="6" t="s">
        <v>49</v>
      </c>
      <c r="C21" s="1">
        <v>62240</v>
      </c>
      <c r="E21" s="2">
        <v>1</v>
      </c>
      <c r="G21" s="1">
        <v>62581</v>
      </c>
      <c r="I21" s="2">
        <v>1</v>
      </c>
      <c r="J21" s="41">
        <v>2645</v>
      </c>
      <c r="K21" s="6" t="s">
        <v>16</v>
      </c>
      <c r="L21" s="21">
        <v>924</v>
      </c>
      <c r="N21" s="22" t="s">
        <v>7</v>
      </c>
      <c r="P21" s="21">
        <v>855</v>
      </c>
      <c r="R21" s="22" t="s">
        <v>7</v>
      </c>
    </row>
    <row r="22" spans="1:18">
      <c r="A22">
        <v>1780</v>
      </c>
      <c r="B22" s="6" t="s">
        <v>3</v>
      </c>
      <c r="C22" s="1">
        <v>7073</v>
      </c>
      <c r="E22" s="2" t="s">
        <v>7</v>
      </c>
      <c r="G22" s="1">
        <v>5969</v>
      </c>
      <c r="I22" s="2" t="s">
        <v>7</v>
      </c>
      <c r="K22" s="10" t="s">
        <v>17</v>
      </c>
      <c r="L22" s="21">
        <f>SUM(L19:L21)</f>
        <v>162353</v>
      </c>
      <c r="N22" s="22">
        <f>N19</f>
        <v>3</v>
      </c>
      <c r="P22" s="21">
        <f>P19+P20+P21</f>
        <v>129181</v>
      </c>
      <c r="R22" s="22">
        <f>R19</f>
        <v>3</v>
      </c>
    </row>
    <row r="23" spans="1:18">
      <c r="A23">
        <v>1840</v>
      </c>
      <c r="B23" s="6" t="s">
        <v>4</v>
      </c>
      <c r="C23" s="1">
        <v>19085</v>
      </c>
      <c r="E23" s="2" t="s">
        <v>7</v>
      </c>
      <c r="G23" s="1">
        <v>11253</v>
      </c>
      <c r="I23" s="2" t="s">
        <v>7</v>
      </c>
      <c r="K23" s="10" t="s">
        <v>18</v>
      </c>
      <c r="L23" s="21">
        <f>L17+L22</f>
        <v>2684239</v>
      </c>
      <c r="N23" s="22">
        <f>N17+N22</f>
        <v>51</v>
      </c>
      <c r="P23" s="21">
        <f>P17+P22</f>
        <v>2206036</v>
      </c>
      <c r="R23" s="22">
        <f>R17+R22</f>
        <v>47</v>
      </c>
    </row>
    <row r="24" spans="1:18" ht="18.75">
      <c r="A24">
        <v>1900</v>
      </c>
      <c r="B24" s="6" t="s">
        <v>50</v>
      </c>
      <c r="C24" s="19">
        <v>122126</v>
      </c>
      <c r="D24" s="18"/>
      <c r="E24" s="20">
        <v>3</v>
      </c>
      <c r="F24" s="16"/>
      <c r="G24" s="19">
        <v>119019</v>
      </c>
      <c r="H24" s="18"/>
      <c r="I24" s="20">
        <v>3</v>
      </c>
      <c r="J24" s="42"/>
      <c r="K24" s="9" t="s">
        <v>32</v>
      </c>
    </row>
    <row r="25" spans="1:18">
      <c r="B25" s="10" t="s">
        <v>5</v>
      </c>
      <c r="C25" s="1">
        <f>C19+C20+C21+C22+C23+C24</f>
        <v>1107414</v>
      </c>
      <c r="E25" s="2">
        <f>E20+E21+E24</f>
        <v>21</v>
      </c>
      <c r="G25" s="1">
        <f>G20+G21+G22+G23+G24</f>
        <v>1019748</v>
      </c>
      <c r="I25" s="2">
        <f>I20+I21+I24</f>
        <v>22</v>
      </c>
      <c r="J25" s="41">
        <v>3100</v>
      </c>
      <c r="K25" s="6" t="s">
        <v>19</v>
      </c>
      <c r="L25" s="1">
        <v>863434</v>
      </c>
      <c r="N25" s="2">
        <v>16</v>
      </c>
      <c r="P25" s="1">
        <v>863434</v>
      </c>
      <c r="R25" s="2">
        <v>19</v>
      </c>
    </row>
    <row r="26" spans="1:18">
      <c r="J26" s="41">
        <v>3200</v>
      </c>
      <c r="K26" s="6" t="s">
        <v>20</v>
      </c>
      <c r="L26" s="1">
        <v>531823</v>
      </c>
      <c r="N26" s="2">
        <v>10</v>
      </c>
      <c r="P26" s="1">
        <v>531823</v>
      </c>
      <c r="R26" s="2">
        <v>11</v>
      </c>
    </row>
    <row r="27" spans="1:18">
      <c r="K27" s="14" t="s">
        <v>33</v>
      </c>
    </row>
    <row r="28" spans="1:18">
      <c r="J28" s="41">
        <v>3310</v>
      </c>
      <c r="K28" s="7" t="s">
        <v>21</v>
      </c>
      <c r="L28" s="1">
        <v>294182</v>
      </c>
      <c r="N28" s="2">
        <v>6</v>
      </c>
      <c r="P28" s="1">
        <v>252830</v>
      </c>
      <c r="R28" s="2">
        <v>5</v>
      </c>
    </row>
    <row r="29" spans="1:18">
      <c r="J29" s="41">
        <v>3320</v>
      </c>
      <c r="K29" s="7" t="s">
        <v>22</v>
      </c>
      <c r="L29" s="1">
        <v>73014</v>
      </c>
      <c r="N29" s="2">
        <v>1</v>
      </c>
      <c r="P29" s="1" t="s">
        <v>7</v>
      </c>
      <c r="R29" s="2" t="s">
        <v>7</v>
      </c>
    </row>
    <row r="30" spans="1:18">
      <c r="J30" s="41">
        <v>3350</v>
      </c>
      <c r="K30" s="7" t="s">
        <v>54</v>
      </c>
      <c r="L30" s="21">
        <v>768973</v>
      </c>
      <c r="N30" s="22">
        <v>15</v>
      </c>
      <c r="P30" s="21">
        <v>869873</v>
      </c>
      <c r="R30" s="22">
        <v>19</v>
      </c>
    </row>
    <row r="31" spans="1:18">
      <c r="K31" s="7" t="s">
        <v>23</v>
      </c>
      <c r="L31" s="21">
        <f>L28+L29+L30</f>
        <v>1136169</v>
      </c>
      <c r="N31" s="22">
        <f>N28+N29+N30</f>
        <v>22</v>
      </c>
      <c r="P31" s="21">
        <f>P28+P30</f>
        <v>1122703</v>
      </c>
      <c r="R31" s="22">
        <f>R28+R30</f>
        <v>24</v>
      </c>
    </row>
    <row r="32" spans="1:18">
      <c r="J32" s="41">
        <v>3400</v>
      </c>
      <c r="K32" s="6" t="s">
        <v>24</v>
      </c>
      <c r="L32" s="21">
        <v>35397</v>
      </c>
      <c r="N32" s="22">
        <v>1</v>
      </c>
      <c r="P32" s="21">
        <v>-35009</v>
      </c>
      <c r="R32" s="22">
        <v>-1</v>
      </c>
    </row>
    <row r="33" spans="2:18">
      <c r="K33" s="13" t="s">
        <v>25</v>
      </c>
      <c r="L33" s="21">
        <f>L25+L26+L31+L32</f>
        <v>2566823</v>
      </c>
      <c r="N33" s="22">
        <f>N25+N26+N31+N32</f>
        <v>49</v>
      </c>
      <c r="P33" s="21">
        <f>P25+P26+P31+P32</f>
        <v>2482951</v>
      </c>
      <c r="R33" s="22">
        <f>R25+R26+R31+R32</f>
        <v>53</v>
      </c>
    </row>
    <row r="34" spans="2:18" ht="18.75">
      <c r="B34" s="12" t="s">
        <v>27</v>
      </c>
      <c r="C34" s="35">
        <f>C17+C25</f>
        <v>5251062</v>
      </c>
      <c r="E34" s="26">
        <f>E17+E25</f>
        <v>100</v>
      </c>
      <c r="G34" s="25">
        <f>G17+G25</f>
        <v>4688987</v>
      </c>
      <c r="I34" s="26">
        <f>I17+I25</f>
        <v>100</v>
      </c>
      <c r="J34" s="43"/>
      <c r="K34" s="12" t="s">
        <v>26</v>
      </c>
      <c r="L34" s="37">
        <f>L23+L33</f>
        <v>5251062</v>
      </c>
      <c r="N34" s="24">
        <f>N23+N33</f>
        <v>100</v>
      </c>
      <c r="P34" s="23">
        <f>P23+P33</f>
        <v>4688987</v>
      </c>
      <c r="R34" s="24">
        <f>R23+R33</f>
        <v>100</v>
      </c>
    </row>
  </sheetData>
  <phoneticPr fontId="3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合併資產負債表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chao</cp:lastModifiedBy>
  <dcterms:created xsi:type="dcterms:W3CDTF">2013-10-03T02:24:01Z</dcterms:created>
  <dcterms:modified xsi:type="dcterms:W3CDTF">2013-10-03T14:58:15Z</dcterms:modified>
</cp:coreProperties>
</file>