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690"/>
  </bookViews>
  <sheets>
    <sheet name="合併資產負債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3" i="1" l="1"/>
  <c r="U40" i="1"/>
  <c r="U41" i="1" s="1"/>
  <c r="U43" i="1" s="1"/>
  <c r="P40" i="1"/>
  <c r="W36" i="1"/>
  <c r="U36" i="1"/>
  <c r="R36" i="1"/>
  <c r="P36" i="1"/>
  <c r="W31" i="1"/>
  <c r="W41" i="1" s="1"/>
  <c r="W43" i="1" s="1"/>
  <c r="U31" i="1"/>
  <c r="R31" i="1"/>
  <c r="P31" i="1"/>
  <c r="P41" i="1" s="1"/>
  <c r="P43" i="1" s="1"/>
  <c r="K29" i="1"/>
  <c r="K44" i="1" s="1"/>
  <c r="I29" i="1"/>
  <c r="I44" i="1" s="1"/>
  <c r="F29" i="1"/>
  <c r="D29" i="1"/>
  <c r="W24" i="1"/>
  <c r="W25" i="1" s="1"/>
  <c r="U24" i="1"/>
  <c r="R24" i="1"/>
  <c r="R25" i="1" s="1"/>
  <c r="R44" i="1" s="1"/>
  <c r="P24" i="1"/>
  <c r="P25" i="1" s="1"/>
  <c r="K18" i="1"/>
  <c r="I18" i="1"/>
  <c r="D18" i="1"/>
  <c r="D44" i="1" s="1"/>
  <c r="W17" i="1"/>
  <c r="U17" i="1"/>
  <c r="U25" i="1" s="1"/>
  <c r="R17" i="1"/>
  <c r="P17" i="1"/>
  <c r="W44" i="1" l="1"/>
  <c r="U44" i="1"/>
  <c r="P44" i="1"/>
</calcChain>
</file>

<file path=xl/sharedStrings.xml><?xml version="1.0" encoding="utf-8"?>
<sst xmlns="http://schemas.openxmlformats.org/spreadsheetml/2006/main" count="135" uniqueCount="89">
  <si>
    <t>宏正自動科技股份有限公司及子公司</t>
  </si>
  <si>
    <t>合併資產負在表</t>
    <phoneticPr fontId="1" type="noConversion"/>
  </si>
  <si>
    <t>11XX</t>
    <phoneticPr fontId="1" type="noConversion"/>
  </si>
  <si>
    <t>民國一Ｏ二年六月三十日與一Ｏ一年十二月三十一日</t>
    <phoneticPr fontId="1" type="noConversion"/>
  </si>
  <si>
    <t xml:space="preserve">    資       產</t>
    <phoneticPr fontId="1" type="noConversion"/>
  </si>
  <si>
    <t>130X</t>
    <phoneticPr fontId="1" type="noConversion"/>
  </si>
  <si>
    <t>15XX</t>
    <phoneticPr fontId="1" type="noConversion"/>
  </si>
  <si>
    <t>預付款項</t>
    <phoneticPr fontId="1" type="noConversion"/>
  </si>
  <si>
    <t>其他流動資產</t>
    <phoneticPr fontId="1" type="noConversion"/>
  </si>
  <si>
    <t>非流動資產：</t>
    <phoneticPr fontId="1" type="noConversion"/>
  </si>
  <si>
    <t>流動資產：</t>
    <phoneticPr fontId="1" type="noConversion"/>
  </si>
  <si>
    <t>流動資產合計</t>
    <phoneticPr fontId="1" type="noConversion"/>
  </si>
  <si>
    <t>遞延所得稅資產</t>
    <phoneticPr fontId="1" type="noConversion"/>
  </si>
  <si>
    <t>預付設備款</t>
    <phoneticPr fontId="1" type="noConversion"/>
  </si>
  <si>
    <t>存出保證金</t>
    <phoneticPr fontId="1" type="noConversion"/>
  </si>
  <si>
    <t>其他非流動資產─其他</t>
    <phoneticPr fontId="1" type="noConversion"/>
  </si>
  <si>
    <t>非流動資產合計</t>
    <phoneticPr fontId="1" type="noConversion"/>
  </si>
  <si>
    <t>102.6.30</t>
    <phoneticPr fontId="1" type="noConversion"/>
  </si>
  <si>
    <t>金　　額</t>
    <phoneticPr fontId="1" type="noConversion"/>
  </si>
  <si>
    <t>-</t>
    <phoneticPr fontId="1" type="noConversion"/>
  </si>
  <si>
    <t>101.12.31</t>
    <phoneticPr fontId="1" type="noConversion"/>
  </si>
  <si>
    <t>＄</t>
    <phoneticPr fontId="1" type="noConversion"/>
  </si>
  <si>
    <t>％</t>
    <phoneticPr fontId="1" type="noConversion"/>
  </si>
  <si>
    <t>負債及權益</t>
    <phoneticPr fontId="1" type="noConversion"/>
  </si>
  <si>
    <t>流動負債</t>
    <phoneticPr fontId="1" type="noConversion"/>
  </si>
  <si>
    <t>21XX</t>
    <phoneticPr fontId="1" type="noConversion"/>
  </si>
  <si>
    <t>25XX</t>
    <phoneticPr fontId="1" type="noConversion"/>
  </si>
  <si>
    <t>2XXX</t>
    <phoneticPr fontId="1" type="noConversion"/>
  </si>
  <si>
    <t>31XX</t>
    <phoneticPr fontId="1" type="noConversion"/>
  </si>
  <si>
    <t>保留盈餘：</t>
    <phoneticPr fontId="1" type="noConversion"/>
  </si>
  <si>
    <t>36XX</t>
    <phoneticPr fontId="1" type="noConversion"/>
  </si>
  <si>
    <t>3XXX</t>
    <phoneticPr fontId="1" type="noConversion"/>
  </si>
  <si>
    <t>2-3XXX</t>
    <phoneticPr fontId="1" type="noConversion"/>
  </si>
  <si>
    <t>非控制權益</t>
    <phoneticPr fontId="1" type="noConversion"/>
  </si>
  <si>
    <t>權益合計</t>
    <phoneticPr fontId="1" type="noConversion"/>
  </si>
  <si>
    <t>負債及權益總計</t>
    <phoneticPr fontId="1" type="noConversion"/>
  </si>
  <si>
    <t>1XXX</t>
    <phoneticPr fontId="1" type="noConversion"/>
  </si>
  <si>
    <t>資產總計</t>
    <phoneticPr fontId="1" type="noConversion"/>
  </si>
  <si>
    <t>應付票據</t>
    <phoneticPr fontId="1" type="noConversion"/>
  </si>
  <si>
    <t>當期所得稅負債</t>
    <phoneticPr fontId="1" type="noConversion"/>
  </si>
  <si>
    <t>其他流動負債─其他</t>
    <phoneticPr fontId="1" type="noConversion"/>
  </si>
  <si>
    <t>流動負債合計</t>
    <phoneticPr fontId="1" type="noConversion"/>
  </si>
  <si>
    <t>非流動負債：</t>
    <phoneticPr fontId="1" type="noConversion"/>
  </si>
  <si>
    <t>遞延所得稅負債</t>
    <phoneticPr fontId="1" type="noConversion"/>
  </si>
  <si>
    <t>應計退休金負債</t>
    <phoneticPr fontId="1" type="noConversion"/>
  </si>
  <si>
    <t>存入保證金</t>
    <phoneticPr fontId="1" type="noConversion"/>
  </si>
  <si>
    <t>其他非流動負債</t>
    <phoneticPr fontId="1" type="noConversion"/>
  </si>
  <si>
    <t>非流動負債合計</t>
    <phoneticPr fontId="1" type="noConversion"/>
  </si>
  <si>
    <t>負債合計</t>
    <phoneticPr fontId="1" type="noConversion"/>
  </si>
  <si>
    <t>普通股股本</t>
    <phoneticPr fontId="1" type="noConversion"/>
  </si>
  <si>
    <t>資本公積：</t>
    <phoneticPr fontId="1" type="noConversion"/>
  </si>
  <si>
    <t>其他損益：</t>
    <phoneticPr fontId="1" type="noConversion"/>
  </si>
  <si>
    <t>股東權益小計</t>
    <phoneticPr fontId="1" type="noConversion"/>
  </si>
  <si>
    <t>資本公積─發行溢價</t>
    <phoneticPr fontId="1" type="noConversion"/>
  </si>
  <si>
    <t>資本公積─受贈資產</t>
    <phoneticPr fontId="1" type="noConversion"/>
  </si>
  <si>
    <t>法定盈餘公積</t>
    <phoneticPr fontId="1" type="noConversion"/>
  </si>
  <si>
    <t>特別盈餘公積</t>
    <phoneticPr fontId="1" type="noConversion"/>
  </si>
  <si>
    <t>未分配盈餘</t>
    <phoneticPr fontId="1" type="noConversion"/>
  </si>
  <si>
    <t>國外營運機構財務報表換算之兌換差
　額</t>
    <phoneticPr fontId="1" type="noConversion"/>
  </si>
  <si>
    <t>備供出售金融資產未實現損益</t>
    <phoneticPr fontId="1" type="noConversion"/>
  </si>
  <si>
    <t>102.6.30</t>
    <phoneticPr fontId="1" type="noConversion"/>
  </si>
  <si>
    <t>101.12.31</t>
    <phoneticPr fontId="1" type="noConversion"/>
  </si>
  <si>
    <t>金　　額</t>
    <phoneticPr fontId="1" type="noConversion"/>
  </si>
  <si>
    <t>％</t>
    <phoneticPr fontId="1" type="noConversion"/>
  </si>
  <si>
    <t>＄</t>
    <phoneticPr fontId="1" type="noConversion"/>
  </si>
  <si>
    <t>經理人：陳尚仲</t>
    <phoneticPr fontId="1" type="noConversion"/>
  </si>
  <si>
    <t>會計主管：陳新宇</t>
    <phoneticPr fontId="1" type="noConversion"/>
  </si>
  <si>
    <t>現金及約當現金(附註六(一))</t>
  </si>
  <si>
    <t>短期借款(附註六(十))</t>
  </si>
  <si>
    <t>透過損益按公允價值衡量隻金融資產─
　流動(附註六(二))</t>
  </si>
  <si>
    <t>一年內到期長期借款(附註六(十)及八)</t>
  </si>
  <si>
    <t>備供出售金融資產─流動(附註六(三))</t>
  </si>
  <si>
    <t>透過損益按公允價值衡量之金融負債─
　流動(附註六(二))</t>
  </si>
  <si>
    <t>應收票據淨額(附註六(四))</t>
  </si>
  <si>
    <t>應收帳款淨額(附註六(四))</t>
  </si>
  <si>
    <t>應付帳款(附註七)</t>
  </si>
  <si>
    <t>應收帳款─關係人淨額(附註六(四)及
　七)</t>
  </si>
  <si>
    <t>其他應付款(附註六(十四))</t>
  </si>
  <si>
    <t>其他應收款(附註六(四))</t>
  </si>
  <si>
    <t>存貨(附註六(五))</t>
  </si>
  <si>
    <t>負債準備─流動(附註六(十一))</t>
  </si>
  <si>
    <t>長期借款(附註六(十)及八)</t>
  </si>
  <si>
    <t>以成本衡量之金融資產─非流動(附註六
 (六))</t>
  </si>
  <si>
    <t>採用權益法之投資(附註六(七))</t>
  </si>
  <si>
    <t>不動產、廠房及設備(附註六(八)及八)</t>
  </si>
  <si>
    <t>商譽(附註六(九))</t>
  </si>
  <si>
    <t>歸屬母公司業主之權益(附註六(三)、(十
　三)、(十四)及(十五)：</t>
  </si>
  <si>
    <t>其他金融資產─非流動(附註八及九)</t>
  </si>
  <si>
    <t>(請詳閱後複合併財務計報告附註)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</si>
</sst>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Alignment="1"/>
    <xf numFmtId="3" fontId="2" fillId="0" borderId="0" xfId="0" applyNumberFormat="1" applyFont="1">
      <alignment vertical="center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 vertical="center" indent="2"/>
    </xf>
    <xf numFmtId="3" fontId="2" fillId="0" borderId="6" xfId="0" applyNumberFormat="1" applyFont="1" applyBorder="1">
      <alignment vertical="center"/>
    </xf>
    <xf numFmtId="0" fontId="2" fillId="0" borderId="6" xfId="0" applyFont="1" applyBorder="1">
      <alignment vertical="center"/>
    </xf>
    <xf numFmtId="3" fontId="2" fillId="0" borderId="5" xfId="0" applyNumberFormat="1" applyFont="1" applyBorder="1">
      <alignment vertical="center"/>
    </xf>
    <xf numFmtId="0" fontId="2" fillId="0" borderId="5" xfId="0" applyFont="1" applyBorder="1">
      <alignment vertical="center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 wrapText="1"/>
    </xf>
    <xf numFmtId="3" fontId="2" fillId="0" borderId="3" xfId="0" applyNumberFormat="1" applyFont="1" applyBorder="1">
      <alignment vertical="center"/>
    </xf>
    <xf numFmtId="0" fontId="2" fillId="0" borderId="3" xfId="0" applyFont="1" applyBorder="1">
      <alignment vertical="center"/>
    </xf>
    <xf numFmtId="3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left" vertical="center" wrapText="1" indent="2"/>
    </xf>
    <xf numFmtId="3" fontId="2" fillId="0" borderId="4" xfId="0" applyNumberFormat="1" applyFont="1" applyBorder="1">
      <alignment vertical="center"/>
    </xf>
    <xf numFmtId="0" fontId="2" fillId="0" borderId="4" xfId="0" applyFont="1" applyBorder="1" applyAlignment="1">
      <alignment horizontal="center"/>
    </xf>
    <xf numFmtId="3" fontId="2" fillId="0" borderId="7" xfId="0" applyNumberFormat="1" applyFont="1" applyBorder="1">
      <alignment vertical="center"/>
    </xf>
    <xf numFmtId="0" fontId="2" fillId="0" borderId="7" xfId="0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abSelected="1" topLeftCell="A4" zoomScaleNormal="100" workbookViewId="0">
      <selection activeCell="G19" sqref="G19"/>
    </sheetView>
  </sheetViews>
  <sheetFormatPr defaultRowHeight="16.5" x14ac:dyDescent="0.25"/>
  <cols>
    <col min="1" max="1" width="9.125" style="1" bestFit="1" customWidth="1"/>
    <col min="2" max="2" width="37.75" customWidth="1"/>
    <col min="3" max="3" width="3.625" customWidth="1"/>
    <col min="4" max="4" width="10.5" bestFit="1" customWidth="1"/>
    <col min="5" max="5" width="2.375" customWidth="1"/>
    <col min="6" max="6" width="4.625" bestFit="1" customWidth="1"/>
    <col min="7" max="7" width="2.25" customWidth="1"/>
    <col min="8" max="8" width="3.375" customWidth="1"/>
    <col min="9" max="9" width="9.625" customWidth="1"/>
    <col min="10" max="10" width="2.5" customWidth="1"/>
    <col min="11" max="11" width="4.625" bestFit="1" customWidth="1"/>
    <col min="12" max="12" width="2.5" customWidth="1"/>
    <col min="13" max="13" width="9.125" bestFit="1" customWidth="1"/>
    <col min="14" max="14" width="38.125" customWidth="1"/>
    <col min="15" max="15" width="3.75" customWidth="1"/>
    <col min="16" max="16" width="10.5" bestFit="1" customWidth="1"/>
    <col min="17" max="17" width="3.25" customWidth="1"/>
    <col min="18" max="18" width="4.375" customWidth="1"/>
    <col min="19" max="19" width="3.125" customWidth="1"/>
    <col min="20" max="20" width="2.875" customWidth="1"/>
    <col min="21" max="21" width="10.5" bestFit="1" customWidth="1"/>
    <col min="22" max="22" width="3.25" customWidth="1"/>
    <col min="23" max="23" width="4.625" bestFit="1" customWidth="1"/>
  </cols>
  <sheetData>
    <row r="1" spans="1:23" s="3" customFormat="1" x14ac:dyDescent="0.25">
      <c r="A1" s="2"/>
      <c r="G1" s="4" t="s">
        <v>0</v>
      </c>
      <c r="H1" s="4"/>
      <c r="I1" s="4"/>
      <c r="J1" s="4"/>
      <c r="K1" s="4"/>
      <c r="L1" s="4"/>
      <c r="M1" s="4"/>
      <c r="N1" s="4"/>
    </row>
    <row r="2" spans="1:23" s="3" customFormat="1" x14ac:dyDescent="0.25">
      <c r="A2" s="2"/>
      <c r="G2" s="4" t="s">
        <v>1</v>
      </c>
      <c r="H2" s="4"/>
      <c r="I2" s="4"/>
      <c r="J2" s="4"/>
      <c r="K2" s="4"/>
      <c r="L2" s="4"/>
      <c r="M2" s="4"/>
      <c r="N2" s="4"/>
    </row>
    <row r="3" spans="1:23" s="3" customFormat="1" x14ac:dyDescent="0.25">
      <c r="A3" s="2"/>
      <c r="G3" s="4" t="s">
        <v>3</v>
      </c>
      <c r="H3" s="4"/>
      <c r="I3" s="4"/>
      <c r="J3" s="4"/>
      <c r="K3" s="4"/>
      <c r="L3" s="4"/>
      <c r="M3" s="4"/>
      <c r="N3" s="4"/>
    </row>
    <row r="4" spans="1:23" s="3" customFormat="1" x14ac:dyDescent="0.25">
      <c r="A4" s="2"/>
    </row>
    <row r="5" spans="1:23" s="3" customFormat="1" x14ac:dyDescent="0.25">
      <c r="A5" s="2"/>
      <c r="B5" s="5"/>
      <c r="C5" s="6" t="s">
        <v>17</v>
      </c>
      <c r="D5" s="6"/>
      <c r="E5" s="6"/>
      <c r="F5" s="6"/>
      <c r="G5" s="7"/>
      <c r="H5" s="6" t="s">
        <v>20</v>
      </c>
      <c r="I5" s="6"/>
      <c r="J5" s="6"/>
      <c r="K5" s="6"/>
      <c r="O5" s="6" t="s">
        <v>60</v>
      </c>
      <c r="P5" s="6"/>
      <c r="Q5" s="6"/>
      <c r="R5" s="6"/>
      <c r="T5" s="6" t="s">
        <v>61</v>
      </c>
      <c r="U5" s="6"/>
      <c r="V5" s="6"/>
      <c r="W5" s="6"/>
    </row>
    <row r="6" spans="1:23" s="3" customFormat="1" ht="17.25" thickBot="1" x14ac:dyDescent="0.3">
      <c r="A6" s="2"/>
      <c r="B6" s="8" t="s">
        <v>4</v>
      </c>
      <c r="C6" s="9" t="s">
        <v>18</v>
      </c>
      <c r="D6" s="9"/>
      <c r="F6" s="10" t="s">
        <v>22</v>
      </c>
      <c r="G6" s="7"/>
      <c r="H6" s="11" t="s">
        <v>18</v>
      </c>
      <c r="I6" s="11"/>
      <c r="K6" s="12" t="s">
        <v>22</v>
      </c>
      <c r="M6" s="8"/>
      <c r="N6" s="13" t="s">
        <v>23</v>
      </c>
      <c r="O6" s="11" t="s">
        <v>62</v>
      </c>
      <c r="P6" s="11"/>
      <c r="R6" s="12" t="s">
        <v>63</v>
      </c>
      <c r="T6" s="11" t="s">
        <v>62</v>
      </c>
      <c r="U6" s="11"/>
      <c r="W6" s="12" t="s">
        <v>63</v>
      </c>
    </row>
    <row r="7" spans="1:23" s="3" customFormat="1" x14ac:dyDescent="0.25">
      <c r="A7" s="2" t="s">
        <v>2</v>
      </c>
      <c r="B7" s="3" t="s">
        <v>10</v>
      </c>
      <c r="M7" s="3" t="s">
        <v>25</v>
      </c>
      <c r="N7" s="3" t="s">
        <v>24</v>
      </c>
    </row>
    <row r="8" spans="1:23" s="3" customFormat="1" x14ac:dyDescent="0.25">
      <c r="A8" s="2">
        <v>1100</v>
      </c>
      <c r="B8" s="13" t="s">
        <v>67</v>
      </c>
      <c r="C8" s="3" t="s">
        <v>21</v>
      </c>
      <c r="D8" s="14">
        <v>600233</v>
      </c>
      <c r="F8" s="3">
        <v>12</v>
      </c>
      <c r="H8" s="3" t="s">
        <v>21</v>
      </c>
      <c r="I8" s="15">
        <v>850608</v>
      </c>
      <c r="K8" s="3">
        <v>17</v>
      </c>
      <c r="M8" s="3">
        <v>2100</v>
      </c>
      <c r="N8" s="13" t="s">
        <v>68</v>
      </c>
      <c r="O8" s="3" t="s">
        <v>64</v>
      </c>
      <c r="P8" s="15">
        <v>416802</v>
      </c>
      <c r="R8" s="3">
        <v>8</v>
      </c>
      <c r="T8" s="3" t="s">
        <v>64</v>
      </c>
      <c r="U8" s="15">
        <v>434649</v>
      </c>
      <c r="W8" s="3">
        <v>9</v>
      </c>
    </row>
    <row r="9" spans="1:23" s="3" customFormat="1" ht="31.5" customHeight="1" x14ac:dyDescent="0.25">
      <c r="A9" s="2">
        <v>1110</v>
      </c>
      <c r="B9" s="16" t="s">
        <v>69</v>
      </c>
      <c r="D9" s="14">
        <v>613229</v>
      </c>
      <c r="F9" s="17">
        <v>12</v>
      </c>
      <c r="I9" s="14">
        <v>178830</v>
      </c>
      <c r="K9" s="18">
        <v>4</v>
      </c>
      <c r="M9" s="3">
        <v>2322</v>
      </c>
      <c r="N9" s="13" t="s">
        <v>70</v>
      </c>
      <c r="P9" s="14">
        <v>22557</v>
      </c>
      <c r="R9" s="17" t="s">
        <v>19</v>
      </c>
      <c r="U9" s="14">
        <v>23318</v>
      </c>
      <c r="W9" s="17" t="s">
        <v>19</v>
      </c>
    </row>
    <row r="10" spans="1:23" s="3" customFormat="1" ht="33" x14ac:dyDescent="0.25">
      <c r="A10" s="2">
        <v>1125</v>
      </c>
      <c r="B10" s="13" t="s">
        <v>71</v>
      </c>
      <c r="D10" s="15">
        <v>9060</v>
      </c>
      <c r="F10" s="5" t="s">
        <v>19</v>
      </c>
      <c r="I10" s="15">
        <v>8101</v>
      </c>
      <c r="K10" s="5" t="s">
        <v>19</v>
      </c>
      <c r="M10" s="3">
        <v>2120</v>
      </c>
      <c r="N10" s="16" t="s">
        <v>72</v>
      </c>
      <c r="P10" s="14">
        <v>2291</v>
      </c>
      <c r="R10" s="17" t="s">
        <v>19</v>
      </c>
      <c r="U10" s="15">
        <v>2541</v>
      </c>
      <c r="W10" s="17" t="s">
        <v>19</v>
      </c>
    </row>
    <row r="11" spans="1:23" s="3" customFormat="1" x14ac:dyDescent="0.25">
      <c r="A11" s="2">
        <v>1150</v>
      </c>
      <c r="B11" s="13" t="s">
        <v>73</v>
      </c>
      <c r="D11" s="15">
        <v>14133</v>
      </c>
      <c r="F11" s="5" t="s">
        <v>19</v>
      </c>
      <c r="I11" s="15">
        <v>13301</v>
      </c>
      <c r="K11" s="5" t="s">
        <v>19</v>
      </c>
      <c r="M11" s="3">
        <v>2150</v>
      </c>
      <c r="N11" s="13" t="s">
        <v>38</v>
      </c>
      <c r="P11" s="15">
        <v>22587</v>
      </c>
      <c r="R11" s="17" t="s">
        <v>19</v>
      </c>
      <c r="U11" s="15">
        <v>12820</v>
      </c>
      <c r="W11" s="17" t="s">
        <v>19</v>
      </c>
    </row>
    <row r="12" spans="1:23" s="3" customFormat="1" x14ac:dyDescent="0.25">
      <c r="A12" s="2">
        <v>1170</v>
      </c>
      <c r="B12" s="13" t="s">
        <v>74</v>
      </c>
      <c r="D12" s="15">
        <v>590305</v>
      </c>
      <c r="F12" s="3">
        <v>11</v>
      </c>
      <c r="I12" s="15">
        <v>467759</v>
      </c>
      <c r="K12" s="3">
        <v>10</v>
      </c>
      <c r="M12" s="3">
        <v>2170</v>
      </c>
      <c r="N12" s="13" t="s">
        <v>75</v>
      </c>
      <c r="P12" s="15">
        <v>397889</v>
      </c>
      <c r="R12" s="3">
        <v>8</v>
      </c>
      <c r="U12" s="15">
        <v>334221</v>
      </c>
      <c r="W12" s="3">
        <v>7</v>
      </c>
    </row>
    <row r="13" spans="1:23" s="3" customFormat="1" ht="33" x14ac:dyDescent="0.25">
      <c r="A13" s="2">
        <v>1180</v>
      </c>
      <c r="B13" s="16" t="s">
        <v>76</v>
      </c>
      <c r="D13" s="5" t="s">
        <v>19</v>
      </c>
      <c r="F13" s="5" t="s">
        <v>19</v>
      </c>
      <c r="I13" s="5" t="s">
        <v>19</v>
      </c>
      <c r="K13" s="5" t="s">
        <v>19</v>
      </c>
      <c r="M13" s="3">
        <v>2200</v>
      </c>
      <c r="N13" s="13" t="s">
        <v>77</v>
      </c>
      <c r="P13" s="15">
        <v>855949</v>
      </c>
      <c r="R13" s="3">
        <v>16</v>
      </c>
      <c r="U13" s="14">
        <v>462157</v>
      </c>
      <c r="W13" s="3">
        <v>10</v>
      </c>
    </row>
    <row r="14" spans="1:23" s="3" customFormat="1" x14ac:dyDescent="0.25">
      <c r="A14" s="2">
        <v>1200</v>
      </c>
      <c r="B14" s="13" t="s">
        <v>78</v>
      </c>
      <c r="D14" s="15">
        <v>1290</v>
      </c>
      <c r="F14" s="5" t="s">
        <v>19</v>
      </c>
      <c r="I14" s="15">
        <v>3926</v>
      </c>
      <c r="K14" s="5" t="s">
        <v>19</v>
      </c>
      <c r="M14" s="3">
        <v>2230</v>
      </c>
      <c r="N14" s="13" t="s">
        <v>39</v>
      </c>
      <c r="P14" s="15">
        <v>89153</v>
      </c>
      <c r="R14" s="3">
        <v>2</v>
      </c>
      <c r="U14" s="14">
        <v>75243</v>
      </c>
      <c r="W14" s="3">
        <v>2</v>
      </c>
    </row>
    <row r="15" spans="1:23" s="3" customFormat="1" x14ac:dyDescent="0.25">
      <c r="A15" s="2" t="s">
        <v>5</v>
      </c>
      <c r="B15" s="13" t="s">
        <v>79</v>
      </c>
      <c r="D15" s="15">
        <v>695058</v>
      </c>
      <c r="F15" s="3">
        <v>13</v>
      </c>
      <c r="I15" s="15">
        <v>621347</v>
      </c>
      <c r="K15" s="3">
        <v>13</v>
      </c>
      <c r="M15" s="3">
        <v>2250</v>
      </c>
      <c r="N15" s="13" t="s">
        <v>80</v>
      </c>
      <c r="P15" s="15">
        <v>10892</v>
      </c>
      <c r="R15" s="17" t="s">
        <v>19</v>
      </c>
      <c r="U15" s="15">
        <v>10892</v>
      </c>
      <c r="W15" s="17" t="s">
        <v>19</v>
      </c>
    </row>
    <row r="16" spans="1:23" s="3" customFormat="1" ht="17.25" thickBot="1" x14ac:dyDescent="0.3">
      <c r="A16" s="2">
        <v>1410</v>
      </c>
      <c r="B16" s="13" t="s">
        <v>7</v>
      </c>
      <c r="D16" s="15">
        <v>111996</v>
      </c>
      <c r="F16" s="3">
        <v>2</v>
      </c>
      <c r="I16" s="15">
        <v>75161</v>
      </c>
      <c r="K16" s="3">
        <v>2</v>
      </c>
      <c r="M16" s="3">
        <v>2399</v>
      </c>
      <c r="N16" s="13" t="s">
        <v>40</v>
      </c>
      <c r="P16" s="15">
        <v>25706</v>
      </c>
      <c r="R16" s="17" t="s">
        <v>19</v>
      </c>
      <c r="U16" s="15">
        <v>53431</v>
      </c>
      <c r="W16" s="3">
        <v>1</v>
      </c>
    </row>
    <row r="17" spans="1:23" s="3" customFormat="1" ht="17.25" thickBot="1" x14ac:dyDescent="0.3">
      <c r="A17" s="2">
        <v>1470</v>
      </c>
      <c r="B17" s="13" t="s">
        <v>8</v>
      </c>
      <c r="D17" s="15">
        <v>20986</v>
      </c>
      <c r="F17" s="5" t="s">
        <v>19</v>
      </c>
      <c r="I17" s="15">
        <v>15337</v>
      </c>
      <c r="K17" s="5" t="s">
        <v>19</v>
      </c>
      <c r="N17" s="19" t="s">
        <v>41</v>
      </c>
      <c r="P17" s="20">
        <f>SUM(P8:P16)</f>
        <v>1843826</v>
      </c>
      <c r="R17" s="21">
        <f>SUM(R8:R16)</f>
        <v>34</v>
      </c>
      <c r="U17" s="20">
        <f>SUM(U8:U16)</f>
        <v>1409272</v>
      </c>
      <c r="W17" s="21">
        <f>SUM(W8:W16)</f>
        <v>29</v>
      </c>
    </row>
    <row r="18" spans="1:23" s="3" customFormat="1" x14ac:dyDescent="0.25">
      <c r="A18" s="2"/>
      <c r="B18" s="19" t="s">
        <v>11</v>
      </c>
      <c r="D18" s="22">
        <f>SUM(D8:D17)</f>
        <v>2656290</v>
      </c>
      <c r="F18" s="23">
        <v>50</v>
      </c>
      <c r="I18" s="15">
        <f>SUM(I8:I17)</f>
        <v>2234370</v>
      </c>
      <c r="K18" s="23">
        <f>SUM(K8:K16)</f>
        <v>46</v>
      </c>
      <c r="M18" s="3" t="s">
        <v>26</v>
      </c>
      <c r="N18" s="3" t="s">
        <v>42</v>
      </c>
    </row>
    <row r="19" spans="1:23" s="3" customFormat="1" x14ac:dyDescent="0.25">
      <c r="A19" s="2" t="s">
        <v>6</v>
      </c>
      <c r="B19" s="3" t="s">
        <v>9</v>
      </c>
      <c r="M19" s="3">
        <v>2540</v>
      </c>
      <c r="N19" s="13" t="s">
        <v>81</v>
      </c>
      <c r="P19" s="15">
        <v>138482</v>
      </c>
      <c r="R19" s="3">
        <v>3</v>
      </c>
      <c r="U19" s="15">
        <v>151734</v>
      </c>
      <c r="W19" s="3">
        <v>3</v>
      </c>
    </row>
    <row r="20" spans="1:23" s="3" customFormat="1" ht="33" x14ac:dyDescent="0.25">
      <c r="A20" s="2">
        <v>1543</v>
      </c>
      <c r="B20" s="16" t="s">
        <v>82</v>
      </c>
      <c r="D20" s="24">
        <v>19280</v>
      </c>
      <c r="F20" s="17" t="s">
        <v>19</v>
      </c>
      <c r="I20" s="24">
        <v>14280</v>
      </c>
      <c r="K20" s="17" t="s">
        <v>19</v>
      </c>
      <c r="M20" s="3">
        <v>2570</v>
      </c>
      <c r="N20" s="13" t="s">
        <v>43</v>
      </c>
      <c r="P20" s="15">
        <v>127759</v>
      </c>
      <c r="R20" s="3">
        <v>2</v>
      </c>
      <c r="U20" s="15">
        <v>130223</v>
      </c>
      <c r="W20" s="3">
        <v>3</v>
      </c>
    </row>
    <row r="21" spans="1:23" s="3" customFormat="1" x14ac:dyDescent="0.25">
      <c r="A21" s="2">
        <v>1550</v>
      </c>
      <c r="B21" s="13" t="s">
        <v>83</v>
      </c>
      <c r="D21" s="15">
        <v>54663</v>
      </c>
      <c r="F21" s="3">
        <v>1</v>
      </c>
      <c r="I21" s="15">
        <v>52069</v>
      </c>
      <c r="K21" s="3">
        <v>1</v>
      </c>
      <c r="M21" s="3">
        <v>2640</v>
      </c>
      <c r="N21" s="13" t="s">
        <v>44</v>
      </c>
      <c r="P21" s="15">
        <v>144615</v>
      </c>
      <c r="R21" s="3">
        <v>3</v>
      </c>
      <c r="U21" s="15">
        <v>143031</v>
      </c>
      <c r="W21" s="3">
        <v>3</v>
      </c>
    </row>
    <row r="22" spans="1:23" s="3" customFormat="1" x14ac:dyDescent="0.25">
      <c r="A22" s="2">
        <v>1600</v>
      </c>
      <c r="B22" s="13" t="s">
        <v>84</v>
      </c>
      <c r="D22" s="15">
        <v>2128000</v>
      </c>
      <c r="F22" s="3">
        <v>41</v>
      </c>
      <c r="I22" s="15">
        <v>2120865</v>
      </c>
      <c r="K22" s="3">
        <v>44</v>
      </c>
      <c r="M22" s="3">
        <v>2645</v>
      </c>
      <c r="N22" s="13" t="s">
        <v>45</v>
      </c>
      <c r="P22" s="15">
        <v>1874</v>
      </c>
      <c r="R22" s="17" t="s">
        <v>19</v>
      </c>
      <c r="U22" s="15">
        <v>2754</v>
      </c>
      <c r="W22" s="17" t="s">
        <v>19</v>
      </c>
    </row>
    <row r="23" spans="1:23" s="3" customFormat="1" ht="17.25" thickBot="1" x14ac:dyDescent="0.3">
      <c r="A23" s="2">
        <v>1805</v>
      </c>
      <c r="B23" s="13" t="s">
        <v>85</v>
      </c>
      <c r="D23" s="15">
        <v>47060</v>
      </c>
      <c r="F23" s="3">
        <v>1</v>
      </c>
      <c r="I23" s="15">
        <v>47060</v>
      </c>
      <c r="K23" s="3">
        <v>1</v>
      </c>
      <c r="M23" s="3">
        <v>2670</v>
      </c>
      <c r="N23" s="13" t="s">
        <v>46</v>
      </c>
      <c r="P23" s="15">
        <v>22572</v>
      </c>
      <c r="R23" s="17" t="s">
        <v>19</v>
      </c>
      <c r="U23" s="15">
        <v>20114</v>
      </c>
      <c r="W23" s="17" t="s">
        <v>19</v>
      </c>
    </row>
    <row r="24" spans="1:23" s="3" customFormat="1" ht="17.25" thickBot="1" x14ac:dyDescent="0.3">
      <c r="A24" s="2">
        <v>1840</v>
      </c>
      <c r="B24" s="13" t="s">
        <v>12</v>
      </c>
      <c r="D24" s="15">
        <v>199938</v>
      </c>
      <c r="F24" s="3">
        <v>4</v>
      </c>
      <c r="I24" s="15">
        <v>199756</v>
      </c>
      <c r="K24" s="3">
        <v>4</v>
      </c>
      <c r="N24" s="19" t="s">
        <v>47</v>
      </c>
      <c r="P24" s="20">
        <f>SUM(P19:P23)</f>
        <v>435302</v>
      </c>
      <c r="R24" s="21">
        <f>SUM(R19:R21)</f>
        <v>8</v>
      </c>
      <c r="U24" s="20">
        <f>SUM(U19:U23)</f>
        <v>447856</v>
      </c>
      <c r="W24" s="21">
        <f>SUM(W19:W21)</f>
        <v>9</v>
      </c>
    </row>
    <row r="25" spans="1:23" s="3" customFormat="1" x14ac:dyDescent="0.25">
      <c r="A25" s="2">
        <v>1915</v>
      </c>
      <c r="B25" s="13" t="s">
        <v>13</v>
      </c>
      <c r="D25" s="15">
        <v>49</v>
      </c>
      <c r="F25" s="17" t="s">
        <v>19</v>
      </c>
      <c r="I25" s="15">
        <v>34913</v>
      </c>
      <c r="K25" s="3">
        <v>1</v>
      </c>
      <c r="M25" s="3" t="s">
        <v>27</v>
      </c>
      <c r="N25" s="19" t="s">
        <v>48</v>
      </c>
      <c r="P25" s="22">
        <f>SUM(P24,P17)</f>
        <v>2279128</v>
      </c>
      <c r="R25" s="23">
        <f>SUM(R17,R24)</f>
        <v>42</v>
      </c>
      <c r="U25" s="22">
        <f>SUM(U17,U24)</f>
        <v>1857128</v>
      </c>
      <c r="W25" s="23">
        <f>SUM(W17,W24)</f>
        <v>38</v>
      </c>
    </row>
    <row r="26" spans="1:23" s="3" customFormat="1" ht="33" x14ac:dyDescent="0.25">
      <c r="A26" s="2">
        <v>1920</v>
      </c>
      <c r="B26" s="13" t="s">
        <v>14</v>
      </c>
      <c r="D26" s="15">
        <v>6987</v>
      </c>
      <c r="F26" s="17" t="s">
        <v>19</v>
      </c>
      <c r="I26" s="15">
        <v>6900</v>
      </c>
      <c r="K26" s="17" t="s">
        <v>19</v>
      </c>
      <c r="M26" s="3" t="s">
        <v>28</v>
      </c>
      <c r="N26" s="25" t="s">
        <v>86</v>
      </c>
    </row>
    <row r="27" spans="1:23" s="3" customFormat="1" ht="17.25" thickBot="1" x14ac:dyDescent="0.3">
      <c r="A27" s="2">
        <v>1980</v>
      </c>
      <c r="B27" s="13" t="s">
        <v>87</v>
      </c>
      <c r="D27" s="15">
        <v>132354</v>
      </c>
      <c r="F27" s="3">
        <v>3</v>
      </c>
      <c r="I27" s="15">
        <v>132507</v>
      </c>
      <c r="K27" s="3">
        <v>3</v>
      </c>
      <c r="M27" s="3">
        <v>3110</v>
      </c>
      <c r="N27" s="13" t="s">
        <v>49</v>
      </c>
      <c r="P27" s="26">
        <v>1194711</v>
      </c>
      <c r="R27" s="27">
        <v>23</v>
      </c>
      <c r="U27" s="26">
        <v>1194711</v>
      </c>
      <c r="W27" s="27">
        <v>25</v>
      </c>
    </row>
    <row r="28" spans="1:23" s="3" customFormat="1" x14ac:dyDescent="0.25">
      <c r="A28" s="2">
        <v>1990</v>
      </c>
      <c r="B28" s="13" t="s">
        <v>15</v>
      </c>
      <c r="D28" s="15">
        <v>28</v>
      </c>
      <c r="F28" s="17" t="s">
        <v>19</v>
      </c>
      <c r="I28" s="15">
        <v>15963</v>
      </c>
      <c r="K28" s="17" t="s">
        <v>19</v>
      </c>
      <c r="N28" s="13" t="s">
        <v>50</v>
      </c>
    </row>
    <row r="29" spans="1:23" s="3" customFormat="1" x14ac:dyDescent="0.25">
      <c r="A29" s="2"/>
      <c r="B29" s="19" t="s">
        <v>16</v>
      </c>
      <c r="D29" s="28">
        <f>SUM(D20:D28)</f>
        <v>2588359</v>
      </c>
      <c r="F29" s="29">
        <f>SUM(F21:F27)</f>
        <v>50</v>
      </c>
      <c r="I29" s="28">
        <f>SUM(I20:I28)</f>
        <v>2624313</v>
      </c>
      <c r="K29" s="29">
        <f>SUM(K20:K28)</f>
        <v>54</v>
      </c>
      <c r="M29" s="3">
        <v>3210</v>
      </c>
      <c r="N29" s="19" t="s">
        <v>53</v>
      </c>
      <c r="P29" s="15">
        <v>316913</v>
      </c>
      <c r="R29" s="3">
        <v>6</v>
      </c>
      <c r="U29" s="15">
        <v>316913</v>
      </c>
      <c r="W29" s="3">
        <v>6</v>
      </c>
    </row>
    <row r="30" spans="1:23" s="3" customFormat="1" ht="17.25" thickBot="1" x14ac:dyDescent="0.3">
      <c r="A30" s="2"/>
      <c r="M30" s="3">
        <v>3250</v>
      </c>
      <c r="N30" s="19" t="s">
        <v>54</v>
      </c>
      <c r="P30" s="3">
        <v>50</v>
      </c>
      <c r="R30" s="17" t="s">
        <v>19</v>
      </c>
      <c r="U30" s="3">
        <v>50</v>
      </c>
      <c r="W30" s="17" t="s">
        <v>19</v>
      </c>
    </row>
    <row r="31" spans="1:23" s="3" customFormat="1" x14ac:dyDescent="0.25">
      <c r="A31" s="2"/>
      <c r="P31" s="22">
        <f>SUM(P29:P30)</f>
        <v>316963</v>
      </c>
      <c r="R31" s="23">
        <f>SUM(R29)</f>
        <v>6</v>
      </c>
      <c r="U31" s="22">
        <f>SUM(U29:U30)</f>
        <v>316963</v>
      </c>
      <c r="W31" s="23">
        <f>SUM(W29)</f>
        <v>6</v>
      </c>
    </row>
    <row r="32" spans="1:23" s="3" customFormat="1" x14ac:dyDescent="0.25">
      <c r="A32" s="2"/>
      <c r="N32" s="3" t="s">
        <v>29</v>
      </c>
    </row>
    <row r="33" spans="1:23" s="3" customFormat="1" x14ac:dyDescent="0.25">
      <c r="A33" s="2"/>
      <c r="M33" s="3">
        <v>3310</v>
      </c>
      <c r="N33" s="19" t="s">
        <v>55</v>
      </c>
      <c r="P33" s="15">
        <v>741851</v>
      </c>
      <c r="R33" s="3">
        <v>14</v>
      </c>
      <c r="U33" s="15">
        <v>693674</v>
      </c>
      <c r="W33" s="3">
        <v>14</v>
      </c>
    </row>
    <row r="34" spans="1:23" s="3" customFormat="1" x14ac:dyDescent="0.25">
      <c r="A34" s="2"/>
      <c r="M34" s="3">
        <v>3320</v>
      </c>
      <c r="N34" s="19" t="s">
        <v>56</v>
      </c>
      <c r="P34" s="15">
        <v>33091</v>
      </c>
      <c r="R34" s="3">
        <v>1</v>
      </c>
      <c r="U34" s="15">
        <v>14581</v>
      </c>
      <c r="W34" s="17" t="s">
        <v>19</v>
      </c>
    </row>
    <row r="35" spans="1:23" s="3" customFormat="1" ht="17.25" thickBot="1" x14ac:dyDescent="0.3">
      <c r="A35" s="2"/>
      <c r="M35" s="3">
        <v>3350</v>
      </c>
      <c r="N35" s="19" t="s">
        <v>57</v>
      </c>
      <c r="P35" s="15">
        <v>609717</v>
      </c>
      <c r="R35" s="3">
        <v>12</v>
      </c>
      <c r="U35" s="15">
        <v>718669</v>
      </c>
      <c r="W35" s="3">
        <v>15</v>
      </c>
    </row>
    <row r="36" spans="1:23" s="3" customFormat="1" ht="17.25" thickBot="1" x14ac:dyDescent="0.3">
      <c r="A36" s="2"/>
      <c r="P36" s="20">
        <f>SUM(P33:P35)</f>
        <v>1384659</v>
      </c>
      <c r="R36" s="21">
        <f>SUM(R33:R35)</f>
        <v>27</v>
      </c>
      <c r="U36" s="20">
        <f>SUM(U33:U35)</f>
        <v>1426924</v>
      </c>
      <c r="W36" s="21">
        <f>SUM(W33:W35)</f>
        <v>29</v>
      </c>
    </row>
    <row r="37" spans="1:23" s="3" customFormat="1" x14ac:dyDescent="0.25">
      <c r="A37" s="2"/>
      <c r="N37" s="3" t="s">
        <v>51</v>
      </c>
    </row>
    <row r="38" spans="1:23" s="3" customFormat="1" ht="33" x14ac:dyDescent="0.25">
      <c r="A38" s="2"/>
      <c r="M38" s="3">
        <v>3410</v>
      </c>
      <c r="N38" s="30" t="s">
        <v>58</v>
      </c>
      <c r="P38" s="14">
        <v>-7237</v>
      </c>
      <c r="R38" s="17" t="s">
        <v>19</v>
      </c>
      <c r="U38" s="15">
        <v>-15347</v>
      </c>
      <c r="W38" s="17" t="s">
        <v>19</v>
      </c>
    </row>
    <row r="39" spans="1:23" s="3" customFormat="1" x14ac:dyDescent="0.25">
      <c r="A39" s="2"/>
      <c r="M39" s="3">
        <v>3425</v>
      </c>
      <c r="N39" s="19" t="s">
        <v>59</v>
      </c>
      <c r="P39" s="15">
        <v>-3606</v>
      </c>
      <c r="R39" s="17" t="s">
        <v>19</v>
      </c>
      <c r="U39" s="15">
        <v>-4565</v>
      </c>
      <c r="W39" s="17" t="s">
        <v>19</v>
      </c>
    </row>
    <row r="40" spans="1:23" s="3" customFormat="1" ht="17.25" thickBot="1" x14ac:dyDescent="0.3">
      <c r="A40" s="2"/>
      <c r="N40" s="19"/>
      <c r="P40" s="31">
        <f>SUM(P38:P39)</f>
        <v>-10843</v>
      </c>
      <c r="R40" s="32" t="s">
        <v>19</v>
      </c>
      <c r="U40" s="31">
        <f>SUM(U38:U39)</f>
        <v>-19912</v>
      </c>
      <c r="W40" s="32" t="s">
        <v>19</v>
      </c>
    </row>
    <row r="41" spans="1:23" s="3" customFormat="1" x14ac:dyDescent="0.25">
      <c r="A41" s="2"/>
      <c r="N41" s="19" t="s">
        <v>52</v>
      </c>
      <c r="P41" s="22">
        <f>SUM(P27,P31,P36,P40)</f>
        <v>2885490</v>
      </c>
      <c r="R41" s="17">
        <v>56</v>
      </c>
      <c r="U41" s="22">
        <f>SUM(U40,U36,U31,U27)</f>
        <v>2918686</v>
      </c>
      <c r="W41" s="23">
        <f>SUM(W27,W31,W36)</f>
        <v>60</v>
      </c>
    </row>
    <row r="42" spans="1:23" s="3" customFormat="1" ht="17.25" thickBot="1" x14ac:dyDescent="0.3">
      <c r="A42" s="2"/>
      <c r="M42" s="3" t="s">
        <v>30</v>
      </c>
      <c r="N42" s="8" t="s">
        <v>33</v>
      </c>
      <c r="P42" s="31">
        <v>80031</v>
      </c>
      <c r="R42" s="12">
        <v>2</v>
      </c>
      <c r="U42" s="15">
        <v>82869</v>
      </c>
      <c r="W42" s="3">
        <v>2</v>
      </c>
    </row>
    <row r="43" spans="1:23" s="3" customFormat="1" ht="17.25" thickBot="1" x14ac:dyDescent="0.3">
      <c r="A43" s="2"/>
      <c r="B43" s="8"/>
      <c r="M43" s="3" t="s">
        <v>31</v>
      </c>
      <c r="N43" s="19" t="s">
        <v>34</v>
      </c>
      <c r="P43" s="20">
        <f>SUM(P42,P41)</f>
        <v>2965521</v>
      </c>
      <c r="R43" s="21">
        <f>SUM(R41:R42)</f>
        <v>58</v>
      </c>
      <c r="U43" s="20">
        <f>SUM(U41:U42)</f>
        <v>3001555</v>
      </c>
      <c r="W43" s="21">
        <f>SUM(W41:W42)</f>
        <v>62</v>
      </c>
    </row>
    <row r="44" spans="1:23" s="3" customFormat="1" ht="17.25" thickBot="1" x14ac:dyDescent="0.3">
      <c r="A44" s="2" t="s">
        <v>36</v>
      </c>
      <c r="B44" s="3" t="s">
        <v>37</v>
      </c>
      <c r="D44" s="33">
        <f>SUM(D29,D18)</f>
        <v>5244649</v>
      </c>
      <c r="F44" s="34">
        <v>100</v>
      </c>
      <c r="I44" s="33">
        <f>SUM(I29,I18)</f>
        <v>4858683</v>
      </c>
      <c r="K44" s="34">
        <f>SUM(K29,K18)</f>
        <v>100</v>
      </c>
      <c r="M44" s="3" t="s">
        <v>32</v>
      </c>
      <c r="N44" s="3" t="s">
        <v>35</v>
      </c>
      <c r="P44" s="33">
        <f>SUM(P43,P25)</f>
        <v>5244649</v>
      </c>
      <c r="R44" s="34">
        <f>SUM(R43,R25)</f>
        <v>100</v>
      </c>
      <c r="U44" s="33">
        <f>SUM(U43,U25)</f>
        <v>4858683</v>
      </c>
      <c r="W44" s="34">
        <f>SUM(W43,W25)</f>
        <v>100</v>
      </c>
    </row>
    <row r="45" spans="1:23" s="3" customFormat="1" ht="17.25" thickTop="1" x14ac:dyDescent="0.25">
      <c r="A45" s="2"/>
    </row>
    <row r="46" spans="1:23" s="3" customFormat="1" x14ac:dyDescent="0.25">
      <c r="A46" s="2"/>
      <c r="F46" s="4" t="s">
        <v>88</v>
      </c>
      <c r="G46" s="4"/>
      <c r="H46" s="4"/>
      <c r="I46" s="4"/>
      <c r="J46" s="4"/>
      <c r="K46" s="4"/>
      <c r="L46" s="4"/>
      <c r="M46" s="4"/>
    </row>
    <row r="47" spans="1:23" s="3" customFormat="1" x14ac:dyDescent="0.25">
      <c r="A47" s="2"/>
      <c r="D47" s="4" t="s">
        <v>65</v>
      </c>
      <c r="E47" s="4"/>
      <c r="F47" s="4"/>
      <c r="M47" s="4" t="s">
        <v>66</v>
      </c>
      <c r="N47" s="4"/>
    </row>
  </sheetData>
  <mergeCells count="14">
    <mergeCell ref="O5:R5"/>
    <mergeCell ref="O6:P6"/>
    <mergeCell ref="T5:W5"/>
    <mergeCell ref="T6:U6"/>
    <mergeCell ref="D47:F47"/>
    <mergeCell ref="M47:N47"/>
    <mergeCell ref="F46:M46"/>
    <mergeCell ref="C5:F5"/>
    <mergeCell ref="C6:D6"/>
    <mergeCell ref="H5:K5"/>
    <mergeCell ref="H6:I6"/>
    <mergeCell ref="G1:N1"/>
    <mergeCell ref="G2:N2"/>
    <mergeCell ref="G3:N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合併資產負債表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</dc:creator>
  <cp:lastModifiedBy>IU</cp:lastModifiedBy>
  <dcterms:created xsi:type="dcterms:W3CDTF">2013-09-30T14:58:18Z</dcterms:created>
  <dcterms:modified xsi:type="dcterms:W3CDTF">2013-10-02T15:14:02Z</dcterms:modified>
</cp:coreProperties>
</file>