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 codeName="{8C4F1C90-05EB-6A55-5F09-09C24B55AC0B}"/>
  <workbookPr codeName="ThisWorkbook"/>
  <bookViews>
    <workbookView xWindow="0" yWindow="0" windowWidth="20730" windowHeight="11760"/>
  </bookViews>
  <sheets>
    <sheet name="工作表1" sheetId="1" r:id="rId1"/>
  </sheets>
  <definedNames>
    <definedName name="_xlnm._FilterDatabase" localSheetId="0" hidden="1">工作表1!$B$10:$B$13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N10" i="1" l="1"/>
  <c r="O10" i="1"/>
  <c r="N11" i="1" l="1"/>
  <c r="N12" i="1"/>
  <c r="Q12" i="1" s="1"/>
  <c r="N13" i="1"/>
  <c r="Q13" i="1" s="1"/>
  <c r="R13" i="1" l="1"/>
  <c r="R12" i="1"/>
  <c r="R11" i="1"/>
  <c r="B8" i="1"/>
  <c r="R10" i="1"/>
</calcChain>
</file>

<file path=xl/comments1.xml><?xml version="1.0" encoding="utf-8"?>
<comments xmlns="http://schemas.openxmlformats.org/spreadsheetml/2006/main">
  <authors>
    <author>周國華</author>
  </authors>
  <commentList>
    <comment ref="B8" authorId="0">
      <text>
        <r>
          <rPr>
            <sz val="9"/>
            <color indexed="81"/>
            <rFont val="新細明體"/>
            <family val="1"/>
            <charset val="136"/>
          </rPr>
          <t>以</t>
        </r>
        <r>
          <rPr>
            <sz val="9"/>
            <color indexed="81"/>
            <rFont val="Times New Roman"/>
            <family val="1"/>
          </rPr>
          <t>NOW</t>
        </r>
        <r>
          <rPr>
            <sz val="9"/>
            <color indexed="81"/>
            <rFont val="新細明體"/>
            <family val="1"/>
            <charset val="136"/>
          </rPr>
          <t xml:space="preserve">函數輸入後，再設定儲存格之日期呈現方式即可
</t>
        </r>
      </text>
    </comment>
    <comment ref="G9" authorId="0">
      <text>
        <r>
          <rPr>
            <sz val="9"/>
            <color indexed="81"/>
            <rFont val="新細明體"/>
            <family val="1"/>
            <charset val="136"/>
          </rPr>
          <t xml:space="preserve">已設定日期格式
</t>
        </r>
      </text>
    </comment>
    <comment ref="H9" authorId="0">
      <text>
        <r>
          <rPr>
            <sz val="9"/>
            <color indexed="81"/>
            <rFont val="新細明體"/>
            <family val="1"/>
            <charset val="136"/>
          </rPr>
          <t xml:space="preserve">已設定千分位式樣
</t>
        </r>
      </text>
    </comment>
    <comment ref="L9" authorId="0">
      <text>
        <r>
          <rPr>
            <sz val="9"/>
            <color indexed="81"/>
            <rFont val="新細明體"/>
            <family val="1"/>
            <charset val="136"/>
          </rPr>
          <t xml:space="preserve">已設定千分位式樣
</t>
        </r>
      </text>
    </comment>
    <comment ref="M9" authorId="0">
      <text>
        <r>
          <rPr>
            <sz val="9"/>
            <color indexed="81"/>
            <rFont val="新細明體"/>
            <family val="1"/>
            <charset val="136"/>
          </rPr>
          <t xml:space="preserve">已設定下拉式選單
</t>
        </r>
      </text>
    </comment>
    <comment ref="N9" authorId="0">
      <text>
        <r>
          <rPr>
            <sz val="9"/>
            <color indexed="81"/>
            <rFont val="新細明體"/>
            <family val="1"/>
            <charset val="136"/>
          </rPr>
          <t xml:space="preserve">已設定千分位式樣
</t>
        </r>
      </text>
    </comment>
    <comment ref="Q9" authorId="0">
      <text>
        <r>
          <rPr>
            <sz val="9"/>
            <color indexed="81"/>
            <rFont val="新細明體"/>
            <family val="1"/>
            <charset val="136"/>
          </rPr>
          <t xml:space="preserve">已設定千分位式樣
</t>
        </r>
      </text>
    </comment>
    <comment ref="R9" authorId="0">
      <text>
        <r>
          <rPr>
            <sz val="9"/>
            <color indexed="81"/>
            <rFont val="新細明體"/>
            <family val="1"/>
            <charset val="136"/>
          </rPr>
          <t xml:space="preserve">已設定千分位式樣
</t>
        </r>
      </text>
    </comment>
  </commentList>
</comments>
</file>

<file path=xl/sharedStrings.xml><?xml version="1.0" encoding="utf-8"?>
<sst xmlns="http://schemas.openxmlformats.org/spreadsheetml/2006/main" count="53" uniqueCount="49">
  <si>
    <t>目前日期：</t>
    <phoneticPr fontId="4" type="noConversion"/>
  </si>
  <si>
    <t>辦公椅</t>
  </si>
  <si>
    <t>辦公設備</t>
  </si>
  <si>
    <t>汽車廠土地</t>
  </si>
  <si>
    <t>土地</t>
  </si>
  <si>
    <t>無限</t>
  </si>
  <si>
    <t>略</t>
  </si>
  <si>
    <t>辦公桌</t>
  </si>
  <si>
    <t>電腦</t>
  </si>
  <si>
    <t>直線法</t>
    <phoneticPr fontId="2" type="noConversion"/>
  </si>
  <si>
    <t>年數合計法</t>
    <phoneticPr fontId="2" type="noConversion"/>
  </si>
  <si>
    <t>定率遞減法</t>
    <phoneticPr fontId="2" type="noConversion"/>
  </si>
  <si>
    <t>倍數餘額遞減法</t>
    <phoneticPr fontId="2" type="noConversion"/>
  </si>
  <si>
    <t>高嘉璿</t>
    <phoneticPr fontId="2" type="noConversion"/>
  </si>
  <si>
    <t>陳琨惠</t>
    <phoneticPr fontId="2" type="noConversion"/>
  </si>
  <si>
    <t>潘御慈</t>
    <phoneticPr fontId="2" type="noConversion"/>
  </si>
  <si>
    <t>成員學號及姓名</t>
    <phoneticPr fontId="2" type="noConversion"/>
  </si>
  <si>
    <t>陳佩琪(組長)</t>
    <phoneticPr fontId="2" type="noConversion"/>
  </si>
  <si>
    <t>財產名稱</t>
    <phoneticPr fontId="4" type="noConversion"/>
  </si>
  <si>
    <t>財產編號</t>
    <phoneticPr fontId="4" type="noConversion"/>
  </si>
  <si>
    <t>類別</t>
    <phoneticPr fontId="4" type="noConversion"/>
  </si>
  <si>
    <t>數量</t>
    <phoneticPr fontId="4" type="noConversion"/>
  </si>
  <si>
    <t>原始成本</t>
    <phoneticPr fontId="4" type="noConversion"/>
  </si>
  <si>
    <t>耐用年限</t>
    <phoneticPr fontId="4" type="noConversion"/>
  </si>
  <si>
    <t>殘值</t>
    <phoneticPr fontId="4" type="noConversion"/>
  </si>
  <si>
    <t>折舊方法</t>
    <phoneticPr fontId="4" type="noConversion"/>
  </si>
  <si>
    <t>本期折舊費用</t>
    <phoneticPr fontId="4" type="noConversion"/>
  </si>
  <si>
    <t>累計折舊</t>
    <phoneticPr fontId="4" type="noConversion"/>
  </si>
  <si>
    <t>帳面價值</t>
    <phoneticPr fontId="4" type="noConversion"/>
  </si>
  <si>
    <t>不須折舊</t>
  </si>
  <si>
    <t>不須折舊</t>
    <phoneticPr fontId="2" type="noConversion"/>
  </si>
  <si>
    <t>月</t>
    <phoneticPr fontId="2" type="noConversion"/>
  </si>
  <si>
    <t>日</t>
    <phoneticPr fontId="4" type="noConversion"/>
  </si>
  <si>
    <t>期初累計折舊</t>
    <phoneticPr fontId="2" type="noConversion"/>
  </si>
  <si>
    <t>土地</t>
    <phoneticPr fontId="2" type="noConversion"/>
  </si>
  <si>
    <t>土地改良物</t>
    <phoneticPr fontId="2" type="noConversion"/>
  </si>
  <si>
    <t>建築物</t>
    <phoneticPr fontId="2" type="noConversion"/>
  </si>
  <si>
    <t>交通及運輸設備</t>
    <phoneticPr fontId="2" type="noConversion"/>
  </si>
  <si>
    <t>辦公設備</t>
    <phoneticPr fontId="2" type="noConversion"/>
  </si>
  <si>
    <t>年數合計法</t>
  </si>
  <si>
    <t>A102</t>
    <phoneticPr fontId="2" type="noConversion"/>
  </si>
  <si>
    <t>A101-1</t>
    <phoneticPr fontId="2" type="noConversion"/>
  </si>
  <si>
    <t>A101-2</t>
    <phoneticPr fontId="2" type="noConversion"/>
  </si>
  <si>
    <t>A103</t>
    <phoneticPr fontId="2" type="noConversion"/>
  </si>
  <si>
    <t>折舊月份</t>
    <phoneticPr fontId="2" type="noConversion"/>
  </si>
  <si>
    <t>期初帳面價值</t>
    <phoneticPr fontId="2" type="noConversion"/>
  </si>
  <si>
    <t>第N年</t>
    <phoneticPr fontId="2" type="noConversion"/>
  </si>
  <si>
    <t>年</t>
    <phoneticPr fontId="2" type="noConversion"/>
  </si>
  <si>
    <t>購買日期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</si>
</sst>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0_ "/>
  </numFmts>
  <fonts count="10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color indexed="81"/>
      <name val="新細明體"/>
      <family val="1"/>
      <charset val="136"/>
    </font>
    <font>
      <sz val="9"/>
      <color indexed="81"/>
      <name val="Times New Roman"/>
      <family val="1"/>
    </font>
    <font>
      <sz val="11"/>
      <color rgb="FF000000"/>
      <name val="細明體"/>
      <family val="3"/>
      <charset val="136"/>
    </font>
    <font>
      <sz val="12"/>
      <color rgb="FF00B0F0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3" fillId="2" borderId="1" xfId="0" applyFont="1" applyFill="1" applyBorder="1" applyAlignment="1">
      <alignment horizontal="right"/>
    </xf>
    <xf numFmtId="31" fontId="0" fillId="2" borderId="2" xfId="0" applyNumberFormat="1" applyFill="1" applyBorder="1" applyAlignment="1">
      <alignment horizontal="left"/>
    </xf>
    <xf numFmtId="0" fontId="0" fillId="0" borderId="0" xfId="0" applyAlignment="1"/>
    <xf numFmtId="0" fontId="3" fillId="3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43" fontId="3" fillId="0" borderId="0" xfId="1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0" fillId="0" borderId="0" xfId="0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Fill="1">
      <alignment vertical="center"/>
    </xf>
    <xf numFmtId="0" fontId="3" fillId="3" borderId="0" xfId="0" applyNumberFormat="1" applyFont="1" applyFill="1" applyAlignment="1">
      <alignment horizontal="center"/>
    </xf>
    <xf numFmtId="14" fontId="0" fillId="0" borderId="0" xfId="0" applyNumberFormat="1">
      <alignment vertical="center"/>
    </xf>
    <xf numFmtId="176" fontId="3" fillId="0" borderId="0" xfId="0" applyNumberFormat="1" applyFont="1" applyFill="1" applyAlignment="1">
      <alignment horizontal="center"/>
    </xf>
    <xf numFmtId="0" fontId="8" fillId="4" borderId="0" xfId="0" applyFont="1" applyFill="1" applyAlignment="1"/>
    <xf numFmtId="0" fontId="9" fillId="4" borderId="0" xfId="0" applyFont="1" applyFill="1" applyAlignment="1"/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3</xdr:row>
      <xdr:rowOff>85725</xdr:rowOff>
    </xdr:from>
    <xdr:to>
      <xdr:col>5</xdr:col>
      <xdr:colOff>123825</xdr:colOff>
      <xdr:row>4</xdr:row>
      <xdr:rowOff>200025</xdr:rowOff>
    </xdr:to>
    <xdr:sp macro="[0]!巨集5" textlink="">
      <xdr:nvSpPr>
        <xdr:cNvPr id="2" name="圓角矩形 1"/>
        <xdr:cNvSpPr/>
      </xdr:nvSpPr>
      <xdr:spPr>
        <a:xfrm>
          <a:off x="3543300" y="714375"/>
          <a:ext cx="1295400" cy="3238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zh-TW" altLang="en-US" sz="1600"/>
            <a:t>新增資產</a:t>
          </a:r>
        </a:p>
      </xdr:txBody>
    </xdr:sp>
    <xdr:clientData/>
  </xdr:twoCellAnchor>
  <xdr:twoCellAnchor>
    <xdr:from>
      <xdr:col>7</xdr:col>
      <xdr:colOff>9525</xdr:colOff>
      <xdr:row>3</xdr:row>
      <xdr:rowOff>66675</xdr:rowOff>
    </xdr:from>
    <xdr:to>
      <xdr:col>8</xdr:col>
      <xdr:colOff>247650</xdr:colOff>
      <xdr:row>4</xdr:row>
      <xdr:rowOff>180975</xdr:rowOff>
    </xdr:to>
    <xdr:sp macro="[0]!巨集3" textlink="">
      <xdr:nvSpPr>
        <xdr:cNvPr id="3" name="圓角矩形 2"/>
        <xdr:cNvSpPr/>
      </xdr:nvSpPr>
      <xdr:spPr>
        <a:xfrm>
          <a:off x="4667250" y="485775"/>
          <a:ext cx="1295400" cy="3238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zh-TW" altLang="en-US" sz="1600"/>
            <a:t>刪除資產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1"/>
  <dimension ref="A1:U18"/>
  <sheetViews>
    <sheetView tabSelected="1" workbookViewId="0">
      <selection activeCell="K13" sqref="K13"/>
    </sheetView>
  </sheetViews>
  <sheetFormatPr defaultRowHeight="16.5"/>
  <cols>
    <col min="1" max="1" width="14.375" customWidth="1"/>
    <col min="2" max="2" width="15.75" customWidth="1"/>
    <col min="3" max="3" width="16.125" bestFit="1" customWidth="1"/>
    <col min="4" max="4" width="9.5" bestFit="1" customWidth="1"/>
    <col min="5" max="5" width="6.125" customWidth="1"/>
    <col min="6" max="6" width="4.75" customWidth="1"/>
    <col min="7" max="7" width="6.125" customWidth="1"/>
    <col min="8" max="8" width="13.875" customWidth="1"/>
    <col min="12" max="12" width="13.625" customWidth="1"/>
    <col min="13" max="13" width="15.5" customWidth="1"/>
    <col min="14" max="14" width="13.875" bestFit="1" customWidth="1"/>
    <col min="15" max="15" width="13.875" customWidth="1"/>
    <col min="16" max="16" width="13.25" customWidth="1"/>
    <col min="17" max="17" width="13.375" customWidth="1"/>
    <col min="18" max="18" width="15.25" customWidth="1"/>
    <col min="19" max="19" width="9" hidden="1" customWidth="1"/>
    <col min="20" max="20" width="9.5" hidden="1" customWidth="1"/>
    <col min="21" max="21" width="16.125" hidden="1" customWidth="1"/>
    <col min="22" max="22" width="9" customWidth="1"/>
  </cols>
  <sheetData>
    <row r="1" spans="1:21">
      <c r="A1" s="9" t="s">
        <v>16</v>
      </c>
    </row>
    <row r="2" spans="1:21">
      <c r="A2">
        <v>102404211</v>
      </c>
      <c r="B2" s="8" t="s">
        <v>17</v>
      </c>
    </row>
    <row r="3" spans="1:21">
      <c r="A3">
        <v>102404210</v>
      </c>
      <c r="B3" s="8" t="s">
        <v>13</v>
      </c>
      <c r="U3" t="s">
        <v>30</v>
      </c>
    </row>
    <row r="4" spans="1:21">
      <c r="A4">
        <v>102404213</v>
      </c>
      <c r="B4" s="8" t="s">
        <v>14</v>
      </c>
      <c r="U4" t="s">
        <v>9</v>
      </c>
    </row>
    <row r="5" spans="1:21">
      <c r="A5">
        <v>102404246</v>
      </c>
      <c r="B5" s="8" t="s">
        <v>15</v>
      </c>
      <c r="S5" t="s">
        <v>34</v>
      </c>
      <c r="U5" t="s">
        <v>10</v>
      </c>
    </row>
    <row r="6" spans="1:21">
      <c r="S6" t="s">
        <v>35</v>
      </c>
      <c r="U6" t="s">
        <v>11</v>
      </c>
    </row>
    <row r="7" spans="1:21" ht="17.25" thickBot="1">
      <c r="S7" t="s">
        <v>36</v>
      </c>
      <c r="U7" t="s">
        <v>12</v>
      </c>
    </row>
    <row r="8" spans="1:21" ht="17.25" thickBot="1">
      <c r="A8" s="1" t="s">
        <v>0</v>
      </c>
      <c r="B8" s="2">
        <f ca="1">NOW()</f>
        <v>41620.546878472225</v>
      </c>
      <c r="C8" s="3"/>
      <c r="D8" s="3"/>
      <c r="E8" s="15" t="s">
        <v>48</v>
      </c>
      <c r="F8" s="14"/>
      <c r="G8" s="14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t="s">
        <v>37</v>
      </c>
    </row>
    <row r="9" spans="1:21" s="10" customFormat="1">
      <c r="A9" s="4" t="s">
        <v>18</v>
      </c>
      <c r="B9" s="4" t="s">
        <v>19</v>
      </c>
      <c r="C9" s="4" t="s">
        <v>20</v>
      </c>
      <c r="D9" s="4" t="s">
        <v>21</v>
      </c>
      <c r="E9" s="4" t="s">
        <v>47</v>
      </c>
      <c r="F9" s="4" t="s">
        <v>31</v>
      </c>
      <c r="G9" s="4" t="s">
        <v>32</v>
      </c>
      <c r="H9" s="4" t="s">
        <v>22</v>
      </c>
      <c r="I9" s="4" t="s">
        <v>23</v>
      </c>
      <c r="J9" s="11" t="s">
        <v>46</v>
      </c>
      <c r="K9" s="11" t="s">
        <v>44</v>
      </c>
      <c r="L9" s="4" t="s">
        <v>24</v>
      </c>
      <c r="M9" s="4" t="s">
        <v>25</v>
      </c>
      <c r="N9" s="4" t="s">
        <v>26</v>
      </c>
      <c r="O9" s="4" t="s">
        <v>45</v>
      </c>
      <c r="P9" s="4" t="s">
        <v>33</v>
      </c>
      <c r="Q9" s="4" t="s">
        <v>27</v>
      </c>
      <c r="R9" s="4" t="s">
        <v>28</v>
      </c>
      <c r="S9" s="5" t="s">
        <v>38</v>
      </c>
    </row>
    <row r="10" spans="1:21" s="10" customFormat="1">
      <c r="A10" s="7" t="s">
        <v>1</v>
      </c>
      <c r="B10" s="5" t="s">
        <v>41</v>
      </c>
      <c r="C10" s="7" t="s">
        <v>2</v>
      </c>
      <c r="D10" s="5">
        <v>30</v>
      </c>
      <c r="E10" s="13">
        <v>2011</v>
      </c>
      <c r="F10" s="13">
        <v>6</v>
      </c>
      <c r="G10" s="13">
        <v>5</v>
      </c>
      <c r="H10" s="6">
        <v>60000</v>
      </c>
      <c r="I10" s="5">
        <v>5</v>
      </c>
      <c r="J10" s="5">
        <v>2</v>
      </c>
      <c r="K10" s="5">
        <f>IF(F10&lt;&gt;1,IF(G10&gt;15,12-F10,12-F10+1),IF(F10=1,IF(G10&gt;15,12-F10,12-F10+1),IF(J10&lt;&gt;1,K10=12)))</f>
        <v>7</v>
      </c>
      <c r="L10" s="6">
        <v>5000</v>
      </c>
      <c r="M10" s="5" t="s">
        <v>39</v>
      </c>
      <c r="N10" s="6">
        <f>IF(M10="直線法",((H10-L10)/I10)*(K10/12),IF(M10="年數合計法",((H10-L10)*(I10-J10+1)/((1+I10)*I10)/2)*(K10/12),IF(M10="定率遞減法",O10*(1-((L10/H10)^(1/I10)))*(K10/12),IF(M10="倍數餘額遞減法",(O10*(2/I10))*(K10/12),""))))</f>
        <v>2138.8888888888891</v>
      </c>
      <c r="O10" s="6">
        <f>H10-P10</f>
        <v>60000</v>
      </c>
      <c r="P10" s="6"/>
      <c r="Q10" s="6"/>
      <c r="R10" s="6">
        <f>H10-Q10</f>
        <v>60000</v>
      </c>
    </row>
    <row r="11" spans="1:21">
      <c r="A11" s="7" t="s">
        <v>3</v>
      </c>
      <c r="B11" s="5" t="s">
        <v>40</v>
      </c>
      <c r="C11" s="7" t="s">
        <v>4</v>
      </c>
      <c r="D11" s="5">
        <v>1</v>
      </c>
      <c r="E11" s="13">
        <v>2011</v>
      </c>
      <c r="F11" s="13">
        <v>5</v>
      </c>
      <c r="G11" s="13">
        <v>1</v>
      </c>
      <c r="H11" s="6">
        <v>5000000</v>
      </c>
      <c r="I11" s="5" t="s">
        <v>5</v>
      </c>
      <c r="J11" s="5"/>
      <c r="K11" s="5"/>
      <c r="L11" s="6" t="s">
        <v>6</v>
      </c>
      <c r="M11" s="5" t="s">
        <v>29</v>
      </c>
      <c r="N11" s="6" t="str">
        <f>IF(M11="直線法",(((H11-L11)/I11)*((12-F11+1)/12)),IF(M11="年數合計法",(H11-L11)*(I11*12-J11*12+(13-F11))/((1+I11*12)*(I11*12)/2),IF(M11="定率遞減法",R11*(1-(L11/H11)^(1/I11)),IF(M11="倍數餘額遞減法",R11*(2/I11),""))))</f>
        <v/>
      </c>
      <c r="O11" s="6"/>
      <c r="P11" s="6"/>
      <c r="Q11" s="6"/>
      <c r="R11" s="6">
        <f>H11-Q11</f>
        <v>5000000</v>
      </c>
    </row>
    <row r="12" spans="1:21">
      <c r="A12" s="7" t="s">
        <v>7</v>
      </c>
      <c r="B12" s="5" t="s">
        <v>42</v>
      </c>
      <c r="C12" s="7" t="s">
        <v>2</v>
      </c>
      <c r="D12" s="5">
        <v>10</v>
      </c>
      <c r="E12" s="13">
        <v>2010</v>
      </c>
      <c r="F12" s="13">
        <v>6</v>
      </c>
      <c r="G12" s="13">
        <v>8</v>
      </c>
      <c r="H12" s="6">
        <v>100000</v>
      </c>
      <c r="I12" s="5">
        <v>10</v>
      </c>
      <c r="J12" s="5"/>
      <c r="K12" s="5"/>
      <c r="L12" s="6">
        <v>5000</v>
      </c>
      <c r="M12" s="5" t="s">
        <v>39</v>
      </c>
      <c r="N12" s="6">
        <f>IF(M12="直線法",(((H12-L12)/I12)*((12-F12+1)/12)),IF(M12="年數合計法",(H12-L12)*(I12*12-J12*12+(13-F12))/((1+I12*12)*(I12*12)/2),IF(M12="定率遞減法",R12*(1-(L12/H12)^(1/I12)),IF(M12="倍數餘額遞減法",R12*(2/I12),""))))</f>
        <v>1661.8457300275481</v>
      </c>
      <c r="O12" s="6"/>
      <c r="P12" s="6"/>
      <c r="Q12" s="6">
        <f t="shared" ref="Q12:Q13" si="0">P12+N12</f>
        <v>1661.8457300275481</v>
      </c>
      <c r="R12" s="6">
        <f>H12-Q12</f>
        <v>98338.154269972452</v>
      </c>
    </row>
    <row r="13" spans="1:21">
      <c r="A13" s="7" t="s">
        <v>8</v>
      </c>
      <c r="B13" s="5" t="s">
        <v>43</v>
      </c>
      <c r="C13" s="7" t="s">
        <v>2</v>
      </c>
      <c r="D13" s="5">
        <v>5</v>
      </c>
      <c r="E13" s="13">
        <v>2010</v>
      </c>
      <c r="F13" s="13">
        <v>6</v>
      </c>
      <c r="G13" s="13">
        <v>1</v>
      </c>
      <c r="H13" s="6">
        <v>200000</v>
      </c>
      <c r="I13" s="5">
        <v>5</v>
      </c>
      <c r="J13" s="5"/>
      <c r="K13" s="5"/>
      <c r="L13" s="6">
        <v>20000</v>
      </c>
      <c r="M13" s="5" t="s">
        <v>39</v>
      </c>
      <c r="N13" s="6">
        <f>IF(M13="直線法",(((H13-L13)/I13)*((12-F13+1)/12)),IF(M13="年數合計法",(H13-L13)*(I13*12-J13*12+(13-F13))/((1+I13*12)*(I13*12)/2),IF(M13="定率遞減法",R13*(1-(L13/H13)^(1/I13)),IF(M13="倍數餘額遞減法",R13*(2/I13),""))))</f>
        <v>6590.1639344262294</v>
      </c>
      <c r="O13" s="6"/>
      <c r="P13" s="6"/>
      <c r="Q13" s="6">
        <f t="shared" si="0"/>
        <v>6590.1639344262294</v>
      </c>
      <c r="R13" s="6">
        <f>H13-Q13</f>
        <v>193409.83606557376</v>
      </c>
    </row>
    <row r="14" spans="1:21">
      <c r="C14" s="7"/>
    </row>
    <row r="15" spans="1:21">
      <c r="C15" s="7"/>
    </row>
    <row r="16" spans="1:21">
      <c r="C16" s="7"/>
    </row>
    <row r="17" spans="3:6">
      <c r="C17" s="7"/>
      <c r="D17" s="12"/>
      <c r="E17" s="12"/>
      <c r="F17" s="12"/>
    </row>
    <row r="18" spans="3:6">
      <c r="C18" s="7"/>
    </row>
  </sheetData>
  <phoneticPr fontId="2" type="noConversion"/>
  <dataValidations count="5">
    <dataValidation showInputMessage="1" showErrorMessage="1" sqref="I19"/>
    <dataValidation type="list" showInputMessage="1" showErrorMessage="1" sqref="M11:M13">
      <formula1>$U$2:$U$7</formula1>
    </dataValidation>
    <dataValidation type="list" allowBlank="1" showInputMessage="1" showErrorMessage="1" sqref="M10">
      <formula1>$U$2:$U$7</formula1>
    </dataValidation>
    <dataValidation type="list" allowBlank="1" showInputMessage="1" showErrorMessage="1" sqref="C10:C18">
      <formula1>$S$4:$S$9</formula1>
    </dataValidation>
    <dataValidation type="list" allowBlank="1" showInputMessage="1" showErrorMessage="1" sqref="C9">
      <formula1>$S$5:$S$9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陳佩琪</cp:lastModifiedBy>
  <dcterms:created xsi:type="dcterms:W3CDTF">2013-10-17T07:14:30Z</dcterms:created>
  <dcterms:modified xsi:type="dcterms:W3CDTF">2013-12-12T05:12:57Z</dcterms:modified>
</cp:coreProperties>
</file>